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595"/>
  </bookViews>
  <sheets>
    <sheet name="汇总表" sheetId="1" r:id="rId1"/>
  </sheets>
  <externalReferences>
    <externalReference r:id="rId2"/>
  </externalReferences>
  <definedNames>
    <definedName name="_xlnm._FilterDatabase" localSheetId="0" hidden="1">汇总表!$A$3:$K$79</definedName>
    <definedName name="_xlnm.Print_Titles" localSheetId="0">汇总表!$1:$3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<sst xmlns="http://schemas.openxmlformats.org/spreadsheetml/2006/main" count="379" uniqueCount="158">
  <si>
    <t xml:space="preserve">高州市2024年市属国有企业公开招聘一线员工和后勤服务人员面试成绩及入围体检人员名单 </t>
  </si>
  <si>
    <t>序号</t>
  </si>
  <si>
    <t>姓名</t>
  </si>
  <si>
    <t>报考单位</t>
  </si>
  <si>
    <t>岗位名称</t>
  </si>
  <si>
    <t>是否通过资格审核</t>
  </si>
  <si>
    <r>
      <rPr>
        <b/>
        <sz val="12"/>
        <color indexed="8"/>
        <rFont val="宋体"/>
        <charset val="134"/>
      </rPr>
      <t>面试牌号</t>
    </r>
  </si>
  <si>
    <r>
      <rPr>
        <b/>
        <sz val="12"/>
        <color indexed="8"/>
        <rFont val="宋体"/>
        <charset val="134"/>
      </rPr>
      <t>面试室</t>
    </r>
  </si>
  <si>
    <r>
      <rPr>
        <b/>
        <sz val="12"/>
        <color indexed="8"/>
        <rFont val="宋体"/>
        <charset val="134"/>
      </rPr>
      <t>面试成绩</t>
    </r>
  </si>
  <si>
    <r>
      <rPr>
        <b/>
        <sz val="12"/>
        <color indexed="8"/>
        <rFont val="宋体"/>
        <charset val="134"/>
      </rPr>
      <t>招聘人数</t>
    </r>
  </si>
  <si>
    <r>
      <rPr>
        <b/>
        <sz val="12"/>
        <color indexed="8"/>
        <rFont val="宋体"/>
        <charset val="134"/>
      </rPr>
      <t>岗位排名</t>
    </r>
  </si>
  <si>
    <r>
      <rPr>
        <b/>
        <sz val="12"/>
        <color indexed="8"/>
        <rFont val="宋体"/>
        <charset val="134"/>
      </rPr>
      <t>是否入围体检</t>
    </r>
  </si>
  <si>
    <r>
      <rPr>
        <sz val="11"/>
        <color rgb="FF000000"/>
        <rFont val="宋体"/>
        <charset val="134"/>
      </rPr>
      <t>广东果乡集团有限公司</t>
    </r>
  </si>
  <si>
    <r>
      <rPr>
        <sz val="11"/>
        <color indexed="8"/>
        <rFont val="宋体"/>
        <charset val="134"/>
      </rPr>
      <t>餐饮服务管理员</t>
    </r>
  </si>
  <si>
    <r>
      <rPr>
        <sz val="11"/>
        <color indexed="8"/>
        <rFont val="宋体"/>
        <charset val="134"/>
      </rPr>
      <t>是</t>
    </r>
  </si>
  <si>
    <t>629</t>
  </si>
  <si>
    <t>060</t>
  </si>
  <si>
    <r>
      <rPr>
        <sz val="11"/>
        <color indexed="8"/>
        <rFont val="宋体"/>
        <charset val="134"/>
      </rPr>
      <t>钟</t>
    </r>
    <r>
      <rPr>
        <sz val="11"/>
        <color indexed="8"/>
        <rFont val="Times New Roman"/>
        <charset val="134"/>
      </rPr>
      <t>*</t>
    </r>
    <r>
      <rPr>
        <sz val="11"/>
        <color indexed="8"/>
        <rFont val="宋体"/>
        <charset val="134"/>
      </rPr>
      <t>映</t>
    </r>
  </si>
  <si>
    <t>568</t>
  </si>
  <si>
    <r>
      <rPr>
        <sz val="11"/>
        <color indexed="8"/>
        <rFont val="宋体"/>
        <charset val="134"/>
      </rPr>
      <t>何</t>
    </r>
    <r>
      <rPr>
        <sz val="11"/>
        <color indexed="8"/>
        <rFont val="Times New Roman"/>
        <charset val="134"/>
      </rPr>
      <t>*</t>
    </r>
    <r>
      <rPr>
        <sz val="11"/>
        <color indexed="8"/>
        <rFont val="宋体"/>
        <charset val="134"/>
      </rPr>
      <t>清</t>
    </r>
  </si>
  <si>
    <t>620</t>
  </si>
  <si>
    <r>
      <rPr>
        <sz val="11"/>
        <color indexed="8"/>
        <rFont val="宋体"/>
        <charset val="134"/>
      </rPr>
      <t>黄</t>
    </r>
    <r>
      <rPr>
        <sz val="11"/>
        <color indexed="8"/>
        <rFont val="Times New Roman"/>
        <charset val="134"/>
      </rPr>
      <t>*</t>
    </r>
    <r>
      <rPr>
        <sz val="11"/>
        <color indexed="8"/>
        <rFont val="宋体"/>
        <charset val="134"/>
      </rPr>
      <t>鸿</t>
    </r>
  </si>
  <si>
    <t>622</t>
  </si>
  <si>
    <r>
      <rPr>
        <sz val="11"/>
        <color indexed="8"/>
        <rFont val="宋体"/>
        <charset val="134"/>
      </rPr>
      <t>李</t>
    </r>
    <r>
      <rPr>
        <sz val="11"/>
        <color indexed="8"/>
        <rFont val="Times New Roman"/>
        <charset val="134"/>
      </rPr>
      <t>*</t>
    </r>
    <r>
      <rPr>
        <sz val="11"/>
        <color indexed="8"/>
        <rFont val="宋体"/>
        <charset val="134"/>
      </rPr>
      <t>健</t>
    </r>
  </si>
  <si>
    <t>624</t>
  </si>
  <si>
    <r>
      <rPr>
        <sz val="11"/>
        <color indexed="8"/>
        <rFont val="宋体"/>
        <charset val="134"/>
      </rPr>
      <t>沈</t>
    </r>
    <r>
      <rPr>
        <sz val="11"/>
        <color indexed="8"/>
        <rFont val="Times New Roman"/>
        <charset val="134"/>
      </rPr>
      <t>*</t>
    </r>
    <r>
      <rPr>
        <sz val="11"/>
        <color indexed="8"/>
        <rFont val="宋体"/>
        <charset val="134"/>
      </rPr>
      <t>峰</t>
    </r>
  </si>
  <si>
    <t>262</t>
  </si>
  <si>
    <r>
      <rPr>
        <sz val="11"/>
        <color indexed="8"/>
        <rFont val="宋体"/>
        <charset val="134"/>
      </rPr>
      <t>赖</t>
    </r>
    <r>
      <rPr>
        <sz val="11"/>
        <color indexed="8"/>
        <rFont val="Times New Roman"/>
        <charset val="134"/>
      </rPr>
      <t>*</t>
    </r>
  </si>
  <si>
    <r>
      <rPr>
        <sz val="11"/>
        <color indexed="8"/>
        <rFont val="宋体"/>
        <charset val="134"/>
      </rPr>
      <t>畜禽屠宰工</t>
    </r>
  </si>
  <si>
    <t>716</t>
  </si>
  <si>
    <r>
      <rPr>
        <sz val="11"/>
        <color indexed="8"/>
        <rFont val="宋体"/>
        <charset val="134"/>
      </rPr>
      <t>程</t>
    </r>
    <r>
      <rPr>
        <sz val="11"/>
        <color indexed="8"/>
        <rFont val="Times New Roman"/>
        <charset val="134"/>
      </rPr>
      <t>*</t>
    </r>
    <r>
      <rPr>
        <sz val="11"/>
        <color indexed="8"/>
        <rFont val="宋体"/>
        <charset val="134"/>
      </rPr>
      <t>斯</t>
    </r>
  </si>
  <si>
    <t>521</t>
  </si>
  <si>
    <r>
      <rPr>
        <sz val="11"/>
        <color indexed="8"/>
        <rFont val="宋体"/>
        <charset val="134"/>
      </rPr>
      <t>张</t>
    </r>
    <r>
      <rPr>
        <sz val="11"/>
        <color indexed="8"/>
        <rFont val="Times New Roman"/>
        <charset val="134"/>
      </rPr>
      <t>*</t>
    </r>
    <r>
      <rPr>
        <sz val="11"/>
        <color indexed="8"/>
        <rFont val="宋体"/>
        <charset val="134"/>
      </rPr>
      <t>玲</t>
    </r>
  </si>
  <si>
    <t>848</t>
  </si>
  <si>
    <r>
      <rPr>
        <sz val="11"/>
        <color indexed="8"/>
        <rFont val="宋体"/>
        <charset val="134"/>
      </rPr>
      <t>梁</t>
    </r>
    <r>
      <rPr>
        <sz val="11"/>
        <color indexed="8"/>
        <rFont val="Times New Roman"/>
        <charset val="134"/>
      </rPr>
      <t>*</t>
    </r>
  </si>
  <si>
    <t>021</t>
  </si>
  <si>
    <r>
      <rPr>
        <sz val="11"/>
        <color indexed="8"/>
        <rFont val="宋体"/>
        <charset val="134"/>
      </rPr>
      <t>李</t>
    </r>
    <r>
      <rPr>
        <sz val="11"/>
        <color indexed="8"/>
        <rFont val="Times New Roman"/>
        <charset val="134"/>
      </rPr>
      <t>*</t>
    </r>
    <r>
      <rPr>
        <sz val="11"/>
        <color indexed="8"/>
        <rFont val="宋体"/>
        <charset val="134"/>
      </rPr>
      <t>活</t>
    </r>
  </si>
  <si>
    <t>712</t>
  </si>
  <si>
    <r>
      <rPr>
        <sz val="11"/>
        <color indexed="8"/>
        <rFont val="宋体"/>
        <charset val="134"/>
      </rPr>
      <t>丁</t>
    </r>
    <r>
      <rPr>
        <sz val="11"/>
        <color indexed="8"/>
        <rFont val="Times New Roman"/>
        <charset val="134"/>
      </rPr>
      <t>*</t>
    </r>
  </si>
  <si>
    <t>525</t>
  </si>
  <si>
    <r>
      <rPr>
        <sz val="11"/>
        <color indexed="8"/>
        <rFont val="宋体"/>
        <charset val="134"/>
      </rPr>
      <t>程</t>
    </r>
    <r>
      <rPr>
        <sz val="11"/>
        <color indexed="8"/>
        <rFont val="Times New Roman"/>
        <charset val="134"/>
      </rPr>
      <t>*</t>
    </r>
    <r>
      <rPr>
        <sz val="11"/>
        <color indexed="8"/>
        <rFont val="宋体"/>
        <charset val="134"/>
      </rPr>
      <t>雄</t>
    </r>
  </si>
  <si>
    <t>714</t>
  </si>
  <si>
    <r>
      <rPr>
        <sz val="11"/>
        <color indexed="8"/>
        <rFont val="宋体"/>
        <charset val="134"/>
      </rPr>
      <t>丁</t>
    </r>
    <r>
      <rPr>
        <sz val="11"/>
        <color indexed="8"/>
        <rFont val="Times New Roman"/>
        <charset val="134"/>
      </rPr>
      <t>*</t>
    </r>
    <r>
      <rPr>
        <sz val="11"/>
        <color indexed="8"/>
        <rFont val="宋体"/>
        <charset val="134"/>
      </rPr>
      <t>强</t>
    </r>
  </si>
  <si>
    <t>847</t>
  </si>
  <si>
    <r>
      <rPr>
        <sz val="11"/>
        <color indexed="8"/>
        <rFont val="宋体"/>
        <charset val="134"/>
      </rPr>
      <t>吴</t>
    </r>
    <r>
      <rPr>
        <sz val="11"/>
        <color indexed="8"/>
        <rFont val="Times New Roman"/>
        <charset val="134"/>
      </rPr>
      <t>*</t>
    </r>
    <r>
      <rPr>
        <sz val="11"/>
        <color indexed="8"/>
        <rFont val="宋体"/>
        <charset val="134"/>
      </rPr>
      <t>泽</t>
    </r>
  </si>
  <si>
    <t>822</t>
  </si>
  <si>
    <r>
      <rPr>
        <sz val="11"/>
        <color indexed="8"/>
        <rFont val="宋体"/>
        <charset val="134"/>
      </rPr>
      <t>李</t>
    </r>
    <r>
      <rPr>
        <sz val="11"/>
        <color indexed="8"/>
        <rFont val="Times New Roman"/>
        <charset val="134"/>
      </rPr>
      <t>*</t>
    </r>
    <r>
      <rPr>
        <sz val="11"/>
        <color indexed="8"/>
        <rFont val="宋体"/>
        <charset val="134"/>
      </rPr>
      <t>祥</t>
    </r>
  </si>
  <si>
    <t>062</t>
  </si>
  <si>
    <r>
      <rPr>
        <sz val="11"/>
        <color indexed="8"/>
        <rFont val="宋体"/>
        <charset val="134"/>
      </rPr>
      <t>黄</t>
    </r>
    <r>
      <rPr>
        <sz val="11"/>
        <color indexed="8"/>
        <rFont val="Times New Roman"/>
        <charset val="134"/>
      </rPr>
      <t>*</t>
    </r>
  </si>
  <si>
    <r>
      <rPr>
        <sz val="11"/>
        <color indexed="8"/>
        <rFont val="宋体"/>
        <charset val="134"/>
      </rPr>
      <t>电工</t>
    </r>
  </si>
  <si>
    <t>381</t>
  </si>
  <si>
    <r>
      <rPr>
        <sz val="11"/>
        <color indexed="8"/>
        <rFont val="宋体"/>
        <charset val="134"/>
      </rPr>
      <t>邓</t>
    </r>
    <r>
      <rPr>
        <sz val="11"/>
        <color indexed="8"/>
        <rFont val="Times New Roman"/>
        <charset val="134"/>
      </rPr>
      <t>*</t>
    </r>
    <r>
      <rPr>
        <sz val="11"/>
        <color indexed="8"/>
        <rFont val="宋体"/>
        <charset val="134"/>
      </rPr>
      <t>彬</t>
    </r>
  </si>
  <si>
    <t>384</t>
  </si>
  <si>
    <r>
      <rPr>
        <sz val="11"/>
        <color indexed="8"/>
        <rFont val="宋体"/>
        <charset val="134"/>
      </rPr>
      <t>冯</t>
    </r>
    <r>
      <rPr>
        <sz val="11"/>
        <color indexed="8"/>
        <rFont val="Times New Roman"/>
        <charset val="134"/>
      </rPr>
      <t>*</t>
    </r>
    <r>
      <rPr>
        <sz val="11"/>
        <color indexed="8"/>
        <rFont val="宋体"/>
        <charset val="134"/>
      </rPr>
      <t>斌</t>
    </r>
  </si>
  <si>
    <t>387</t>
  </si>
  <si>
    <r>
      <rPr>
        <sz val="11"/>
        <color indexed="8"/>
        <rFont val="宋体"/>
        <charset val="134"/>
      </rPr>
      <t>杨</t>
    </r>
    <r>
      <rPr>
        <sz val="11"/>
        <color indexed="8"/>
        <rFont val="Times New Roman"/>
        <charset val="134"/>
      </rPr>
      <t>*</t>
    </r>
    <r>
      <rPr>
        <sz val="11"/>
        <color indexed="8"/>
        <rFont val="宋体"/>
        <charset val="134"/>
      </rPr>
      <t>华</t>
    </r>
  </si>
  <si>
    <t>383</t>
  </si>
  <si>
    <r>
      <rPr>
        <sz val="11"/>
        <color indexed="8"/>
        <rFont val="宋体"/>
        <charset val="134"/>
      </rPr>
      <t>张</t>
    </r>
    <r>
      <rPr>
        <sz val="11"/>
        <color indexed="8"/>
        <rFont val="Times New Roman"/>
        <charset val="134"/>
      </rPr>
      <t>*</t>
    </r>
    <r>
      <rPr>
        <sz val="11"/>
        <color indexed="8"/>
        <rFont val="宋体"/>
        <charset val="134"/>
      </rPr>
      <t>君</t>
    </r>
  </si>
  <si>
    <r>
      <rPr>
        <sz val="11"/>
        <color indexed="8"/>
        <rFont val="宋体"/>
        <charset val="134"/>
      </rPr>
      <t>糕点制作员</t>
    </r>
  </si>
  <si>
    <t>394</t>
  </si>
  <si>
    <r>
      <rPr>
        <sz val="11"/>
        <color indexed="8"/>
        <rFont val="宋体"/>
        <charset val="134"/>
      </rPr>
      <t>陈</t>
    </r>
    <r>
      <rPr>
        <sz val="11"/>
        <color indexed="8"/>
        <rFont val="Times New Roman"/>
        <charset val="134"/>
      </rPr>
      <t>*</t>
    </r>
    <r>
      <rPr>
        <sz val="11"/>
        <color indexed="8"/>
        <rFont val="宋体"/>
        <charset val="134"/>
      </rPr>
      <t>霞</t>
    </r>
  </si>
  <si>
    <t>382</t>
  </si>
  <si>
    <r>
      <rPr>
        <sz val="11"/>
        <color indexed="8"/>
        <rFont val="宋体"/>
        <charset val="134"/>
      </rPr>
      <t>邓</t>
    </r>
    <r>
      <rPr>
        <sz val="11"/>
        <color indexed="8"/>
        <rFont val="Times New Roman"/>
        <charset val="134"/>
      </rPr>
      <t>*</t>
    </r>
    <r>
      <rPr>
        <sz val="11"/>
        <color indexed="8"/>
        <rFont val="宋体"/>
        <charset val="134"/>
      </rPr>
      <t>健</t>
    </r>
  </si>
  <si>
    <t>388</t>
  </si>
  <si>
    <r>
      <rPr>
        <sz val="11"/>
        <color indexed="8"/>
        <rFont val="宋体"/>
        <charset val="134"/>
      </rPr>
      <t>房</t>
    </r>
    <r>
      <rPr>
        <sz val="11"/>
        <color indexed="8"/>
        <rFont val="Times New Roman"/>
        <charset val="134"/>
      </rPr>
      <t>*</t>
    </r>
    <r>
      <rPr>
        <sz val="11"/>
        <color indexed="8"/>
        <rFont val="宋体"/>
        <charset val="134"/>
      </rPr>
      <t>宁</t>
    </r>
  </si>
  <si>
    <t>395</t>
  </si>
  <si>
    <r>
      <rPr>
        <sz val="11"/>
        <color indexed="8"/>
        <rFont val="宋体"/>
        <charset val="134"/>
      </rPr>
      <t>冼</t>
    </r>
    <r>
      <rPr>
        <sz val="11"/>
        <color indexed="8"/>
        <rFont val="Times New Roman"/>
        <charset val="134"/>
      </rPr>
      <t>*</t>
    </r>
    <r>
      <rPr>
        <sz val="11"/>
        <color indexed="8"/>
        <rFont val="宋体"/>
        <charset val="134"/>
      </rPr>
      <t>梅</t>
    </r>
  </si>
  <si>
    <t>386</t>
  </si>
  <si>
    <r>
      <rPr>
        <sz val="11"/>
        <color indexed="8"/>
        <rFont val="宋体"/>
        <charset val="134"/>
      </rPr>
      <t>李</t>
    </r>
    <r>
      <rPr>
        <sz val="11"/>
        <color indexed="8"/>
        <rFont val="Times New Roman"/>
        <charset val="134"/>
      </rPr>
      <t>*</t>
    </r>
  </si>
  <si>
    <t>608</t>
  </si>
  <si>
    <r>
      <rPr>
        <sz val="11"/>
        <color indexed="8"/>
        <rFont val="宋体"/>
        <charset val="134"/>
      </rPr>
      <t>张</t>
    </r>
    <r>
      <rPr>
        <sz val="11"/>
        <color indexed="8"/>
        <rFont val="Times New Roman"/>
        <charset val="134"/>
      </rPr>
      <t>*</t>
    </r>
    <r>
      <rPr>
        <sz val="11"/>
        <color indexed="8"/>
        <rFont val="宋体"/>
        <charset val="134"/>
      </rPr>
      <t>霞</t>
    </r>
  </si>
  <si>
    <t>609</t>
  </si>
  <si>
    <r>
      <rPr>
        <sz val="11"/>
        <color indexed="8"/>
        <rFont val="宋体"/>
        <charset val="134"/>
      </rPr>
      <t>邓</t>
    </r>
    <r>
      <rPr>
        <sz val="11"/>
        <color indexed="8"/>
        <rFont val="Times New Roman"/>
        <charset val="134"/>
      </rPr>
      <t>*</t>
    </r>
    <r>
      <rPr>
        <sz val="11"/>
        <color indexed="8"/>
        <rFont val="宋体"/>
        <charset val="134"/>
      </rPr>
      <t>清</t>
    </r>
  </si>
  <si>
    <r>
      <rPr>
        <sz val="11"/>
        <color indexed="8"/>
        <rFont val="宋体"/>
        <charset val="134"/>
      </rPr>
      <t>后勤服务汽车驾驶员</t>
    </r>
  </si>
  <si>
    <t>371</t>
  </si>
  <si>
    <r>
      <rPr>
        <sz val="11"/>
        <color indexed="8"/>
        <rFont val="宋体"/>
        <charset val="134"/>
      </rPr>
      <t>梁</t>
    </r>
    <r>
      <rPr>
        <sz val="11"/>
        <color indexed="8"/>
        <rFont val="Times New Roman"/>
        <charset val="134"/>
      </rPr>
      <t>*</t>
    </r>
    <r>
      <rPr>
        <sz val="11"/>
        <color indexed="8"/>
        <rFont val="宋体"/>
        <charset val="134"/>
      </rPr>
      <t>添</t>
    </r>
  </si>
  <si>
    <t>625</t>
  </si>
  <si>
    <t>529</t>
  </si>
  <si>
    <r>
      <rPr>
        <sz val="11"/>
        <color indexed="8"/>
        <rFont val="宋体"/>
        <charset val="134"/>
      </rPr>
      <t>李</t>
    </r>
    <r>
      <rPr>
        <sz val="11"/>
        <color indexed="8"/>
        <rFont val="Times New Roman"/>
        <charset val="134"/>
      </rPr>
      <t>*</t>
    </r>
    <r>
      <rPr>
        <sz val="11"/>
        <color indexed="8"/>
        <rFont val="宋体"/>
        <charset val="134"/>
      </rPr>
      <t>锋</t>
    </r>
  </si>
  <si>
    <t>719</t>
  </si>
  <si>
    <r>
      <rPr>
        <sz val="11"/>
        <color indexed="8"/>
        <rFont val="宋体"/>
        <charset val="134"/>
      </rPr>
      <t>叶</t>
    </r>
    <r>
      <rPr>
        <sz val="11"/>
        <color indexed="8"/>
        <rFont val="Times New Roman"/>
        <charset val="134"/>
      </rPr>
      <t>*</t>
    </r>
  </si>
  <si>
    <t>626</t>
  </si>
  <si>
    <r>
      <rPr>
        <sz val="11"/>
        <color indexed="8"/>
        <rFont val="宋体"/>
        <charset val="134"/>
      </rPr>
      <t>梁</t>
    </r>
    <r>
      <rPr>
        <sz val="11"/>
        <color indexed="8"/>
        <rFont val="Times New Roman"/>
        <charset val="134"/>
      </rPr>
      <t>*</t>
    </r>
    <r>
      <rPr>
        <sz val="11"/>
        <color indexed="8"/>
        <rFont val="宋体"/>
        <charset val="134"/>
      </rPr>
      <t>湘</t>
    </r>
  </si>
  <si>
    <r>
      <rPr>
        <sz val="11"/>
        <color indexed="8"/>
        <rFont val="宋体"/>
        <charset val="134"/>
      </rPr>
      <t>检疫检验员</t>
    </r>
  </si>
  <si>
    <t>389</t>
  </si>
  <si>
    <r>
      <rPr>
        <sz val="11"/>
        <color indexed="8"/>
        <rFont val="宋体"/>
        <charset val="134"/>
      </rPr>
      <t>徐</t>
    </r>
    <r>
      <rPr>
        <sz val="11"/>
        <color indexed="8"/>
        <rFont val="Times New Roman"/>
        <charset val="134"/>
      </rPr>
      <t>*</t>
    </r>
  </si>
  <si>
    <t>328</t>
  </si>
  <si>
    <r>
      <rPr>
        <sz val="11"/>
        <color indexed="8"/>
        <rFont val="宋体"/>
        <charset val="134"/>
      </rPr>
      <t>柯</t>
    </r>
    <r>
      <rPr>
        <sz val="11"/>
        <color indexed="8"/>
        <rFont val="Times New Roman"/>
        <charset val="134"/>
      </rPr>
      <t>*</t>
    </r>
    <r>
      <rPr>
        <sz val="11"/>
        <color indexed="8"/>
        <rFont val="宋体"/>
        <charset val="134"/>
      </rPr>
      <t>城</t>
    </r>
  </si>
  <si>
    <t>385</t>
  </si>
  <si>
    <r>
      <rPr>
        <sz val="11"/>
        <color indexed="8"/>
        <rFont val="宋体"/>
        <charset val="134"/>
      </rPr>
      <t>李</t>
    </r>
    <r>
      <rPr>
        <sz val="11"/>
        <color indexed="8"/>
        <rFont val="Times New Roman"/>
        <charset val="134"/>
      </rPr>
      <t>*</t>
    </r>
    <r>
      <rPr>
        <sz val="11"/>
        <color indexed="8"/>
        <rFont val="宋体"/>
        <charset val="134"/>
      </rPr>
      <t>协</t>
    </r>
  </si>
  <si>
    <t>647</t>
  </si>
  <si>
    <r>
      <rPr>
        <sz val="11"/>
        <color indexed="8"/>
        <rFont val="宋体"/>
        <charset val="134"/>
      </rPr>
      <t>陈</t>
    </r>
    <r>
      <rPr>
        <sz val="11"/>
        <color indexed="8"/>
        <rFont val="Times New Roman"/>
        <charset val="134"/>
      </rPr>
      <t>*</t>
    </r>
    <r>
      <rPr>
        <sz val="11"/>
        <color indexed="8"/>
        <rFont val="宋体"/>
        <charset val="134"/>
      </rPr>
      <t>珍</t>
    </r>
  </si>
  <si>
    <t>061</t>
  </si>
  <si>
    <r>
      <rPr>
        <sz val="11"/>
        <color indexed="8"/>
        <rFont val="宋体"/>
        <charset val="134"/>
      </rPr>
      <t>冼</t>
    </r>
    <r>
      <rPr>
        <sz val="11"/>
        <color indexed="8"/>
        <rFont val="Times New Roman"/>
        <charset val="134"/>
      </rPr>
      <t>*</t>
    </r>
    <r>
      <rPr>
        <sz val="11"/>
        <color indexed="8"/>
        <rFont val="宋体"/>
        <charset val="134"/>
      </rPr>
      <t>娇</t>
    </r>
  </si>
  <si>
    <t>606</t>
  </si>
  <si>
    <r>
      <rPr>
        <sz val="11"/>
        <color indexed="8"/>
        <rFont val="宋体"/>
        <charset val="134"/>
      </rPr>
      <t>罗</t>
    </r>
    <r>
      <rPr>
        <sz val="11"/>
        <color indexed="8"/>
        <rFont val="Times New Roman"/>
        <charset val="134"/>
      </rPr>
      <t>*</t>
    </r>
    <r>
      <rPr>
        <sz val="11"/>
        <color indexed="8"/>
        <rFont val="宋体"/>
        <charset val="134"/>
      </rPr>
      <t>燕</t>
    </r>
  </si>
  <si>
    <t>711</t>
  </si>
  <si>
    <r>
      <rPr>
        <sz val="11"/>
        <color indexed="8"/>
        <rFont val="宋体"/>
        <charset val="134"/>
      </rPr>
      <t>吴</t>
    </r>
    <r>
      <rPr>
        <sz val="11"/>
        <color indexed="8"/>
        <rFont val="Times New Roman"/>
        <charset val="134"/>
      </rPr>
      <t>*</t>
    </r>
    <r>
      <rPr>
        <sz val="11"/>
        <color indexed="8"/>
        <rFont val="宋体"/>
        <charset val="134"/>
      </rPr>
      <t>丽</t>
    </r>
  </si>
  <si>
    <t>380</t>
  </si>
  <si>
    <r>
      <rPr>
        <sz val="11"/>
        <color indexed="8"/>
        <rFont val="宋体"/>
        <charset val="134"/>
      </rPr>
      <t>柯</t>
    </r>
    <r>
      <rPr>
        <sz val="11"/>
        <color indexed="8"/>
        <rFont val="Times New Roman"/>
        <charset val="134"/>
      </rPr>
      <t>*</t>
    </r>
    <r>
      <rPr>
        <sz val="11"/>
        <color indexed="8"/>
        <rFont val="宋体"/>
        <charset val="134"/>
      </rPr>
      <t>勇</t>
    </r>
  </si>
  <si>
    <r>
      <rPr>
        <sz val="11"/>
        <color indexed="8"/>
        <rFont val="宋体"/>
        <charset val="134"/>
      </rPr>
      <t>客房服务管理员</t>
    </r>
  </si>
  <si>
    <t>392</t>
  </si>
  <si>
    <r>
      <rPr>
        <sz val="11"/>
        <color rgb="FF000000"/>
        <rFont val="宋体"/>
        <charset val="134"/>
      </rPr>
      <t>凌</t>
    </r>
    <r>
      <rPr>
        <sz val="11"/>
        <color rgb="FF000000"/>
        <rFont val="Times New Roman"/>
        <charset val="134"/>
      </rPr>
      <t>*</t>
    </r>
    <r>
      <rPr>
        <sz val="11"/>
        <color rgb="FF000000"/>
        <rFont val="宋体"/>
        <charset val="134"/>
      </rPr>
      <t>锐</t>
    </r>
  </si>
  <si>
    <r>
      <rPr>
        <sz val="11"/>
        <color indexed="8"/>
        <rFont val="宋体"/>
        <charset val="134"/>
      </rPr>
      <t>汽车驾驶员</t>
    </r>
  </si>
  <si>
    <t>577</t>
  </si>
  <si>
    <r>
      <rPr>
        <sz val="11"/>
        <color indexed="8"/>
        <rFont val="宋体"/>
        <charset val="134"/>
      </rPr>
      <t>陈</t>
    </r>
    <r>
      <rPr>
        <sz val="11"/>
        <color indexed="8"/>
        <rFont val="Times New Roman"/>
        <charset val="134"/>
      </rPr>
      <t>*</t>
    </r>
    <r>
      <rPr>
        <sz val="11"/>
        <color indexed="8"/>
        <rFont val="宋体"/>
        <charset val="134"/>
      </rPr>
      <t>丞</t>
    </r>
  </si>
  <si>
    <t>243</t>
  </si>
  <si>
    <r>
      <rPr>
        <sz val="11"/>
        <color rgb="FF000000"/>
        <rFont val="宋体"/>
        <charset val="134"/>
      </rPr>
      <t>梁</t>
    </r>
    <r>
      <rPr>
        <sz val="11"/>
        <color rgb="FF000000"/>
        <rFont val="Times New Roman"/>
        <charset val="134"/>
      </rPr>
      <t>*</t>
    </r>
    <r>
      <rPr>
        <sz val="11"/>
        <color rgb="FF000000"/>
        <rFont val="宋体"/>
        <charset val="134"/>
      </rPr>
      <t>铭</t>
    </r>
  </si>
  <si>
    <t>572</t>
  </si>
  <si>
    <r>
      <rPr>
        <sz val="11"/>
        <color rgb="FF000000"/>
        <rFont val="宋体"/>
        <charset val="134"/>
      </rPr>
      <t>朱</t>
    </r>
    <r>
      <rPr>
        <sz val="11"/>
        <color rgb="FF000000"/>
        <rFont val="Times New Roman"/>
        <charset val="134"/>
      </rPr>
      <t>*</t>
    </r>
    <r>
      <rPr>
        <sz val="11"/>
        <color rgb="FF000000"/>
        <rFont val="宋体"/>
        <charset val="134"/>
      </rPr>
      <t>才</t>
    </r>
  </si>
  <si>
    <t>718</t>
  </si>
  <si>
    <r>
      <rPr>
        <sz val="11"/>
        <color rgb="FF000000"/>
        <rFont val="宋体"/>
        <charset val="134"/>
      </rPr>
      <t>林</t>
    </r>
    <r>
      <rPr>
        <sz val="11"/>
        <color rgb="FF000000"/>
        <rFont val="Times New Roman"/>
        <charset val="134"/>
      </rPr>
      <t>*</t>
    </r>
    <r>
      <rPr>
        <sz val="11"/>
        <color rgb="FF000000"/>
        <rFont val="宋体"/>
        <charset val="134"/>
      </rPr>
      <t>坤</t>
    </r>
  </si>
  <si>
    <t>579</t>
  </si>
  <si>
    <r>
      <rPr>
        <sz val="11"/>
        <color rgb="FF000000"/>
        <rFont val="宋体"/>
        <charset val="134"/>
      </rPr>
      <t>余</t>
    </r>
    <r>
      <rPr>
        <sz val="11"/>
        <color rgb="FF000000"/>
        <rFont val="Times New Roman"/>
        <charset val="134"/>
      </rPr>
      <t>*</t>
    </r>
  </si>
  <si>
    <t>247</t>
  </si>
  <si>
    <r>
      <rPr>
        <sz val="11"/>
        <color rgb="FF000000"/>
        <rFont val="宋体"/>
        <charset val="134"/>
      </rPr>
      <t>俞</t>
    </r>
    <r>
      <rPr>
        <sz val="11"/>
        <color rgb="FF000000"/>
        <rFont val="Times New Roman"/>
        <charset val="134"/>
      </rPr>
      <t>*</t>
    </r>
    <r>
      <rPr>
        <sz val="11"/>
        <color rgb="FF000000"/>
        <rFont val="宋体"/>
        <charset val="134"/>
      </rPr>
      <t>静</t>
    </r>
  </si>
  <si>
    <t>249</t>
  </si>
  <si>
    <r>
      <rPr>
        <sz val="11"/>
        <color rgb="FF000000"/>
        <rFont val="宋体"/>
        <charset val="134"/>
      </rPr>
      <t>黄</t>
    </r>
    <r>
      <rPr>
        <sz val="11"/>
        <color rgb="FF000000"/>
        <rFont val="Times New Roman"/>
        <charset val="134"/>
      </rPr>
      <t>*</t>
    </r>
    <r>
      <rPr>
        <sz val="11"/>
        <color rgb="FF000000"/>
        <rFont val="宋体"/>
        <charset val="134"/>
      </rPr>
      <t>健</t>
    </r>
  </si>
  <si>
    <r>
      <rPr>
        <sz val="11"/>
        <color indexed="8"/>
        <rFont val="宋体"/>
        <charset val="134"/>
      </rPr>
      <t>缺考</t>
    </r>
  </si>
  <si>
    <r>
      <rPr>
        <sz val="11"/>
        <color rgb="FF000000"/>
        <rFont val="宋体"/>
        <charset val="134"/>
      </rPr>
      <t>吴</t>
    </r>
    <r>
      <rPr>
        <sz val="11"/>
        <color rgb="FF000000"/>
        <rFont val="Times New Roman"/>
        <charset val="134"/>
      </rPr>
      <t>*</t>
    </r>
    <r>
      <rPr>
        <sz val="11"/>
        <color rgb="FF000000"/>
        <rFont val="宋体"/>
        <charset val="134"/>
      </rPr>
      <t>宇</t>
    </r>
  </si>
  <si>
    <r>
      <rPr>
        <sz val="11"/>
        <color rgb="FF000000"/>
        <rFont val="宋体"/>
        <charset val="134"/>
      </rPr>
      <t>区</t>
    </r>
    <r>
      <rPr>
        <sz val="11"/>
        <color rgb="FF000000"/>
        <rFont val="Times New Roman"/>
        <charset val="134"/>
      </rPr>
      <t>*</t>
    </r>
    <r>
      <rPr>
        <sz val="11"/>
        <color rgb="FF000000"/>
        <rFont val="宋体"/>
        <charset val="134"/>
      </rPr>
      <t>聪</t>
    </r>
  </si>
  <si>
    <r>
      <rPr>
        <sz val="11"/>
        <color rgb="FF000000"/>
        <rFont val="宋体"/>
        <charset val="134"/>
      </rPr>
      <t>何</t>
    </r>
    <r>
      <rPr>
        <sz val="11"/>
        <color rgb="FF000000"/>
        <rFont val="Times New Roman"/>
        <charset val="134"/>
      </rPr>
      <t>*</t>
    </r>
    <r>
      <rPr>
        <sz val="11"/>
        <color rgb="FF000000"/>
        <rFont val="宋体"/>
        <charset val="134"/>
      </rPr>
      <t>进</t>
    </r>
  </si>
  <si>
    <r>
      <rPr>
        <sz val="11"/>
        <color indexed="8"/>
        <rFont val="宋体"/>
        <charset val="134"/>
      </rPr>
      <t>陈</t>
    </r>
    <r>
      <rPr>
        <sz val="11"/>
        <color indexed="8"/>
        <rFont val="Times New Roman"/>
        <charset val="134"/>
      </rPr>
      <t>*</t>
    </r>
    <r>
      <rPr>
        <sz val="11"/>
        <color indexed="8"/>
        <rFont val="宋体"/>
        <charset val="134"/>
      </rPr>
      <t>璇</t>
    </r>
  </si>
  <si>
    <r>
      <rPr>
        <sz val="11"/>
        <color indexed="8"/>
        <rFont val="宋体"/>
        <charset val="134"/>
      </rPr>
      <t>收款员</t>
    </r>
  </si>
  <si>
    <t>628</t>
  </si>
  <si>
    <r>
      <rPr>
        <sz val="11"/>
        <color indexed="8"/>
        <rFont val="宋体"/>
        <charset val="134"/>
      </rPr>
      <t>张</t>
    </r>
    <r>
      <rPr>
        <sz val="11"/>
        <color indexed="8"/>
        <rFont val="Times New Roman"/>
        <charset val="134"/>
      </rPr>
      <t>*</t>
    </r>
    <r>
      <rPr>
        <sz val="11"/>
        <color indexed="8"/>
        <rFont val="宋体"/>
        <charset val="134"/>
      </rPr>
      <t>英</t>
    </r>
  </si>
  <si>
    <t>627</t>
  </si>
  <si>
    <r>
      <rPr>
        <sz val="11"/>
        <color rgb="FF000000"/>
        <rFont val="宋体"/>
        <charset val="134"/>
      </rPr>
      <t>罗</t>
    </r>
    <r>
      <rPr>
        <sz val="11"/>
        <color rgb="FF000000"/>
        <rFont val="Times New Roman"/>
        <charset val="134"/>
      </rPr>
      <t>*</t>
    </r>
    <r>
      <rPr>
        <sz val="11"/>
        <color rgb="FF000000"/>
        <rFont val="宋体"/>
        <charset val="134"/>
      </rPr>
      <t>琮</t>
    </r>
  </si>
  <si>
    <t>058</t>
  </si>
  <si>
    <r>
      <rPr>
        <sz val="11"/>
        <color indexed="8"/>
        <rFont val="宋体"/>
        <charset val="134"/>
      </rPr>
      <t>傅</t>
    </r>
    <r>
      <rPr>
        <sz val="11"/>
        <color indexed="8"/>
        <rFont val="Times New Roman"/>
        <charset val="134"/>
      </rPr>
      <t>*</t>
    </r>
    <r>
      <rPr>
        <sz val="11"/>
        <color indexed="8"/>
        <rFont val="宋体"/>
        <charset val="134"/>
      </rPr>
      <t>媚</t>
    </r>
  </si>
  <si>
    <t>713</t>
  </si>
  <si>
    <r>
      <rPr>
        <sz val="11"/>
        <color indexed="8"/>
        <rFont val="宋体"/>
        <charset val="134"/>
      </rPr>
      <t>李</t>
    </r>
    <r>
      <rPr>
        <sz val="11"/>
        <color indexed="8"/>
        <rFont val="Times New Roman"/>
        <charset val="134"/>
      </rPr>
      <t>*</t>
    </r>
    <r>
      <rPr>
        <sz val="11"/>
        <color indexed="8"/>
        <rFont val="宋体"/>
        <charset val="134"/>
      </rPr>
      <t>舒</t>
    </r>
  </si>
  <si>
    <t>054</t>
  </si>
  <si>
    <r>
      <rPr>
        <sz val="11"/>
        <color rgb="FF000000"/>
        <rFont val="宋体"/>
        <charset val="134"/>
      </rPr>
      <t>吴</t>
    </r>
    <r>
      <rPr>
        <sz val="11"/>
        <color rgb="FF000000"/>
        <rFont val="Times New Roman"/>
        <charset val="134"/>
      </rPr>
      <t>*</t>
    </r>
    <r>
      <rPr>
        <sz val="11"/>
        <color rgb="FF000000"/>
        <rFont val="宋体"/>
        <charset val="134"/>
      </rPr>
      <t>雅</t>
    </r>
  </si>
  <si>
    <t>263</t>
  </si>
  <si>
    <r>
      <rPr>
        <sz val="11"/>
        <color indexed="8"/>
        <rFont val="宋体"/>
        <charset val="134"/>
      </rPr>
      <t>李</t>
    </r>
    <r>
      <rPr>
        <sz val="11"/>
        <color indexed="8"/>
        <rFont val="Times New Roman"/>
        <charset val="134"/>
      </rPr>
      <t>*</t>
    </r>
    <r>
      <rPr>
        <sz val="11"/>
        <color indexed="8"/>
        <rFont val="宋体"/>
        <charset val="134"/>
      </rPr>
      <t>坤</t>
    </r>
  </si>
  <si>
    <t>057</t>
  </si>
  <si>
    <r>
      <rPr>
        <sz val="11"/>
        <color rgb="FF000000"/>
        <rFont val="宋体"/>
        <charset val="134"/>
      </rPr>
      <t>卢</t>
    </r>
    <r>
      <rPr>
        <sz val="11"/>
        <color rgb="FF000000"/>
        <rFont val="Times New Roman"/>
        <charset val="134"/>
      </rPr>
      <t>*</t>
    </r>
  </si>
  <si>
    <t>623</t>
  </si>
  <si>
    <r>
      <rPr>
        <sz val="11"/>
        <color indexed="8"/>
        <rFont val="宋体"/>
        <charset val="134"/>
      </rPr>
      <t>陈</t>
    </r>
    <r>
      <rPr>
        <sz val="11"/>
        <color indexed="8"/>
        <rFont val="Times New Roman"/>
        <charset val="134"/>
      </rPr>
      <t>*</t>
    </r>
  </si>
  <si>
    <t>621</t>
  </si>
  <si>
    <r>
      <rPr>
        <sz val="11"/>
        <color rgb="FF000000"/>
        <rFont val="宋体"/>
        <charset val="134"/>
      </rPr>
      <t>黄</t>
    </r>
    <r>
      <rPr>
        <sz val="11"/>
        <color rgb="FF000000"/>
        <rFont val="Times New Roman"/>
        <charset val="134"/>
      </rPr>
      <t>*</t>
    </r>
    <r>
      <rPr>
        <sz val="11"/>
        <color rgb="FF000000"/>
        <rFont val="宋体"/>
        <charset val="134"/>
      </rPr>
      <t>慧</t>
    </r>
  </si>
  <si>
    <t>526</t>
  </si>
  <si>
    <r>
      <rPr>
        <sz val="11"/>
        <color indexed="8"/>
        <rFont val="宋体"/>
        <charset val="134"/>
      </rPr>
      <t>陈昶宇</t>
    </r>
  </si>
  <si>
    <r>
      <rPr>
        <sz val="11"/>
        <color theme="1"/>
        <rFont val="宋体"/>
        <charset val="134"/>
      </rPr>
      <t>高州市鉴龙水务建设投资集团有限公司</t>
    </r>
  </si>
  <si>
    <r>
      <rPr>
        <sz val="11"/>
        <color theme="1"/>
        <rFont val="宋体"/>
        <charset val="134"/>
      </rPr>
      <t>汽车驾驶员</t>
    </r>
  </si>
  <si>
    <r>
      <rPr>
        <sz val="11"/>
        <color theme="1"/>
        <rFont val="宋体"/>
        <charset val="134"/>
      </rPr>
      <t>是</t>
    </r>
  </si>
  <si>
    <r>
      <rPr>
        <sz val="11"/>
        <color indexed="8"/>
        <rFont val="宋体"/>
        <charset val="134"/>
      </rPr>
      <t>江</t>
    </r>
    <r>
      <rPr>
        <sz val="11"/>
        <color indexed="8"/>
        <rFont val="Times New Roman"/>
        <charset val="134"/>
      </rPr>
      <t>*</t>
    </r>
    <r>
      <rPr>
        <sz val="11"/>
        <color indexed="8"/>
        <rFont val="宋体"/>
        <charset val="134"/>
      </rPr>
      <t>涛</t>
    </r>
  </si>
  <si>
    <r>
      <rPr>
        <sz val="11"/>
        <color indexed="8"/>
        <rFont val="宋体"/>
        <charset val="134"/>
      </rPr>
      <t>区</t>
    </r>
    <r>
      <rPr>
        <sz val="11"/>
        <color indexed="8"/>
        <rFont val="Times New Roman"/>
        <charset val="134"/>
      </rPr>
      <t>*</t>
    </r>
    <r>
      <rPr>
        <sz val="11"/>
        <color indexed="8"/>
        <rFont val="宋体"/>
        <charset val="134"/>
      </rPr>
      <t>聪</t>
    </r>
  </si>
  <si>
    <r>
      <rPr>
        <sz val="11"/>
        <color indexed="8"/>
        <rFont val="宋体"/>
        <charset val="134"/>
      </rPr>
      <t>车</t>
    </r>
    <r>
      <rPr>
        <sz val="11"/>
        <color indexed="8"/>
        <rFont val="Times New Roman"/>
        <charset val="134"/>
      </rPr>
      <t>*</t>
    </r>
  </si>
  <si>
    <r>
      <rPr>
        <sz val="11"/>
        <color indexed="8"/>
        <rFont val="宋体"/>
        <charset val="134"/>
      </rPr>
      <t>曾</t>
    </r>
    <r>
      <rPr>
        <sz val="11"/>
        <color indexed="8"/>
        <rFont val="Times New Roman"/>
        <charset val="134"/>
      </rPr>
      <t>*</t>
    </r>
  </si>
  <si>
    <r>
      <rPr>
        <sz val="11"/>
        <color indexed="8"/>
        <rFont val="宋体"/>
        <charset val="134"/>
      </rPr>
      <t>华</t>
    </r>
    <r>
      <rPr>
        <sz val="11"/>
        <color indexed="8"/>
        <rFont val="Times New Roman"/>
        <charset val="134"/>
      </rPr>
      <t>*</t>
    </r>
    <r>
      <rPr>
        <sz val="11"/>
        <color indexed="8"/>
        <rFont val="宋体"/>
        <charset val="134"/>
      </rPr>
      <t>恒</t>
    </r>
  </si>
  <si>
    <r>
      <rPr>
        <sz val="11"/>
        <color indexed="8"/>
        <rFont val="宋体"/>
        <charset val="134"/>
      </rPr>
      <t>何</t>
    </r>
    <r>
      <rPr>
        <sz val="11"/>
        <color indexed="8"/>
        <rFont val="Times New Roman"/>
        <charset val="134"/>
      </rPr>
      <t>*</t>
    </r>
  </si>
  <si>
    <r>
      <rPr>
        <sz val="11"/>
        <color indexed="8"/>
        <rFont val="宋体"/>
        <charset val="134"/>
      </rPr>
      <t>陈</t>
    </r>
    <r>
      <rPr>
        <sz val="11"/>
        <color indexed="8"/>
        <rFont val="Times New Roman"/>
        <charset val="134"/>
      </rPr>
      <t>*</t>
    </r>
    <r>
      <rPr>
        <sz val="11"/>
        <color indexed="8"/>
        <rFont val="宋体"/>
        <charset val="134"/>
      </rPr>
      <t>东</t>
    </r>
  </si>
  <si>
    <r>
      <rPr>
        <sz val="11"/>
        <color indexed="8"/>
        <rFont val="宋体"/>
        <charset val="134"/>
      </rPr>
      <t>龙</t>
    </r>
    <r>
      <rPr>
        <sz val="11"/>
        <color indexed="8"/>
        <rFont val="Times New Roman"/>
        <charset val="134"/>
      </rPr>
      <t>*</t>
    </r>
    <r>
      <rPr>
        <sz val="11"/>
        <color indexed="8"/>
        <rFont val="宋体"/>
        <charset val="134"/>
      </rPr>
      <t>健</t>
    </r>
  </si>
  <si>
    <r>
      <rPr>
        <sz val="11"/>
        <color indexed="8"/>
        <rFont val="宋体"/>
        <charset val="134"/>
      </rPr>
      <t>卢</t>
    </r>
    <r>
      <rPr>
        <sz val="11"/>
        <color indexed="8"/>
        <rFont val="Times New Roman"/>
        <charset val="134"/>
      </rPr>
      <t>*</t>
    </r>
    <r>
      <rPr>
        <sz val="11"/>
        <color indexed="8"/>
        <rFont val="宋体"/>
        <charset val="134"/>
      </rPr>
      <t>杰</t>
    </r>
  </si>
  <si>
    <r>
      <rPr>
        <sz val="11"/>
        <color indexed="8"/>
        <rFont val="宋体"/>
        <charset val="134"/>
      </rPr>
      <t>张</t>
    </r>
    <r>
      <rPr>
        <sz val="11"/>
        <color indexed="8"/>
        <rFont val="Times New Roman"/>
        <charset val="134"/>
      </rPr>
      <t>*</t>
    </r>
    <r>
      <rPr>
        <sz val="11"/>
        <color indexed="8"/>
        <rFont val="宋体"/>
        <charset val="134"/>
      </rPr>
      <t>伟</t>
    </r>
  </si>
  <si>
    <r>
      <rPr>
        <sz val="11"/>
        <color indexed="8"/>
        <rFont val="宋体"/>
        <charset val="134"/>
      </rPr>
      <t>吕</t>
    </r>
    <r>
      <rPr>
        <sz val="11"/>
        <color indexed="8"/>
        <rFont val="Times New Roman"/>
        <charset val="134"/>
      </rPr>
      <t>*</t>
    </r>
    <r>
      <rPr>
        <sz val="11"/>
        <color indexed="8"/>
        <rFont val="宋体"/>
        <charset val="134"/>
      </rPr>
      <t>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</si>
</sst>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4">
    <font>
      <sz val="11"/>
      <color theme="1"/>
      <name val="宋体"/>
      <charset val="134"/>
      <scheme val="minor"/>
    </font>
    <font>
      <sz val="12"/>
      <color theme="1"/>
      <name val="Times New Roman"/>
      <charset val="134"/>
    </font>
    <font>
      <b/>
      <sz val="16"/>
      <name val="宋体"/>
      <charset val="134"/>
    </font>
    <font>
      <b/>
      <sz val="12"/>
      <name val="Times New Roman"/>
      <charset val="134"/>
    </font>
    <font>
      <b/>
      <sz val="13"/>
      <name val="宋体"/>
      <charset val="134"/>
    </font>
    <font>
      <b/>
      <sz val="13"/>
      <color indexed="8"/>
      <name val="宋体"/>
      <charset val="134"/>
    </font>
    <font>
      <b/>
      <sz val="12"/>
      <color indexed="8"/>
      <name val="Times New Roman"/>
      <charset val="134"/>
    </font>
    <font>
      <sz val="11"/>
      <color theme="1"/>
      <name val="Times New Roman"/>
      <charset val="134"/>
    </font>
    <font>
      <sz val="11"/>
      <color indexed="8"/>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rgb="FF000000"/>
      <name val="宋体"/>
      <charset val="134"/>
    </font>
    <font>
      <b/>
      <sz val="12"/>
      <color indexed="8"/>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6">
    <xf numFmtId="0" fontId="0" fillId="0" borderId="0" xfId="0">
      <alignment vertical="center"/>
    </xf>
    <xf numFmtId="0" fontId="1" fillId="0" borderId="0" xfId="0" applyFont="1">
      <alignment vertical="center"/>
    </xf>
    <xf numFmtId="0" fontId="2" fillId="0" borderId="0" xfId="49" applyFont="1" applyFill="1" applyAlignment="1" applyProtection="1">
      <alignment horizontal="center" vertical="center" wrapText="1"/>
    </xf>
    <xf numFmtId="0" fontId="3" fillId="0" borderId="0" xfId="49" applyFont="1" applyFill="1" applyAlignment="1" applyProtection="1">
      <alignment horizontal="center" vertical="center" wrapText="1"/>
    </xf>
    <xf numFmtId="0" fontId="4" fillId="0" borderId="0" xfId="49" applyFont="1" applyFill="1" applyBorder="1" applyAlignment="1" applyProtection="1">
      <alignment horizontal="center" vertical="center"/>
    </xf>
    <xf numFmtId="49" fontId="4" fillId="0" borderId="0" xfId="49" applyNumberFormat="1" applyFont="1" applyFill="1" applyBorder="1" applyAlignment="1" applyProtection="1">
      <alignment horizontal="center" vertical="center"/>
    </xf>
    <xf numFmtId="0" fontId="4" fillId="0" borderId="0" xfId="49" applyFont="1" applyFill="1" applyBorder="1" applyAlignment="1" applyProtection="1">
      <alignment horizontal="center" vertical="center" wrapText="1"/>
    </xf>
    <xf numFmtId="176" fontId="3" fillId="0" borderId="0" xfId="49"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0" fontId="7" fillId="0" borderId="1" xfId="0" applyFont="1" applyBorder="1" applyAlignment="1">
      <alignment horizontal="center" vertical="center"/>
    </xf>
    <xf numFmtId="0" fontId="8" fillId="0" borderId="1" xfId="0" applyFont="1" applyFill="1" applyBorder="1" applyAlignment="1" applyProtection="1">
      <alignment horizontal="center" vertical="center"/>
      <protection locked="0"/>
    </xf>
    <xf numFmtId="49" fontId="9" fillId="0" borderId="1" xfId="0" applyNumberFormat="1"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protection locked="0"/>
    </xf>
    <xf numFmtId="0" fontId="8" fillId="0" borderId="1" xfId="0" applyNumberFormat="1"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protection locked="0"/>
    </xf>
    <xf numFmtId="176" fontId="3" fillId="0" borderId="0" xfId="49" applyNumberFormat="1" applyFont="1" applyFill="1" applyBorder="1" applyAlignment="1" applyProtection="1">
      <alignment horizontal="right"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eChat%20Files\wxid_tbn6y7x0zr6921\FileStorage\File\2024-11\1108&#29616;&#22330;&#25307;&#32856;&#35745;&#20998;(&#24191;&#19996;&#26524;&#20065;&#38598;&#22242;).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系统设置"/>
      <sheetName val="考评员信息"/>
      <sheetName val="考生信息"/>
      <sheetName val="汇总表"/>
      <sheetName val="通知书"/>
      <sheetName val="查询"/>
      <sheetName val="面试名册表"/>
      <sheetName val="现场面试名册表"/>
      <sheetName val="面试情况统计表"/>
      <sheetName val="入围体检情况统计表"/>
      <sheetName val="岗位表"/>
      <sheetName val="Sheet1"/>
    </sheetNames>
    <sheetDataSet>
      <sheetData sheetId="0"/>
      <sheetData sheetId="1"/>
      <sheetData sheetId="2"/>
      <sheetData sheetId="3">
        <row r="4">
          <cell r="B4" t="str">
            <v>388</v>
          </cell>
          <cell r="C4" t="str">
            <v>2</v>
          </cell>
        </row>
        <row r="4">
          <cell r="L4" t="str">
            <v>85.00</v>
          </cell>
        </row>
        <row r="5">
          <cell r="B5" t="str">
            <v>382</v>
          </cell>
          <cell r="C5" t="str">
            <v>2</v>
          </cell>
        </row>
        <row r="5">
          <cell r="L5" t="str">
            <v>88.33</v>
          </cell>
        </row>
        <row r="6">
          <cell r="B6" t="str">
            <v>579</v>
          </cell>
          <cell r="C6" t="str">
            <v>2</v>
          </cell>
        </row>
        <row r="6">
          <cell r="L6" t="str">
            <v>53.33</v>
          </cell>
        </row>
        <row r="7">
          <cell r="B7" t="str">
            <v>718</v>
          </cell>
          <cell r="C7" t="str">
            <v>2</v>
          </cell>
        </row>
        <row r="7">
          <cell r="L7" t="str">
            <v>55.00</v>
          </cell>
        </row>
        <row r="8">
          <cell r="B8" t="str">
            <v>249</v>
          </cell>
          <cell r="C8" t="str">
            <v>2</v>
          </cell>
        </row>
        <row r="8">
          <cell r="L8" t="str">
            <v>51.67</v>
          </cell>
        </row>
        <row r="9">
          <cell r="B9" t="str">
            <v>243</v>
          </cell>
          <cell r="C9" t="str">
            <v>2</v>
          </cell>
        </row>
        <row r="9">
          <cell r="L9" t="str">
            <v>60.00</v>
          </cell>
        </row>
        <row r="10">
          <cell r="B10" t="str">
            <v>577</v>
          </cell>
          <cell r="C10" t="str">
            <v>2</v>
          </cell>
        </row>
        <row r="10">
          <cell r="L10" t="str">
            <v>80.00</v>
          </cell>
        </row>
        <row r="11">
          <cell r="B11" t="str">
            <v>247</v>
          </cell>
          <cell r="C11" t="str">
            <v>2</v>
          </cell>
        </row>
        <row r="11">
          <cell r="L11" t="str">
            <v>51.67</v>
          </cell>
        </row>
        <row r="12">
          <cell r="B12" t="str">
            <v>626</v>
          </cell>
          <cell r="C12" t="str">
            <v>1</v>
          </cell>
        </row>
        <row r="12">
          <cell r="L12" t="str">
            <v>43.33</v>
          </cell>
        </row>
        <row r="13">
          <cell r="B13" t="str">
            <v>371</v>
          </cell>
          <cell r="C13" t="str">
            <v>1</v>
          </cell>
        </row>
        <row r="13">
          <cell r="L13" t="str">
            <v>83.33</v>
          </cell>
        </row>
        <row r="14">
          <cell r="B14" t="str">
            <v>719</v>
          </cell>
          <cell r="C14" t="str">
            <v>1</v>
          </cell>
        </row>
        <row r="14">
          <cell r="L14" t="str">
            <v>46.67</v>
          </cell>
        </row>
        <row r="15">
          <cell r="B15" t="str">
            <v>572</v>
          </cell>
          <cell r="C15" t="str">
            <v>2</v>
          </cell>
        </row>
        <row r="15">
          <cell r="L15" t="str">
            <v>58.33</v>
          </cell>
        </row>
        <row r="16">
          <cell r="B16" t="str">
            <v>628</v>
          </cell>
          <cell r="C16" t="str">
            <v>1</v>
          </cell>
        </row>
        <row r="16">
          <cell r="L16" t="str">
            <v>88.33</v>
          </cell>
        </row>
        <row r="17">
          <cell r="B17" t="str">
            <v>526</v>
          </cell>
          <cell r="C17" t="str">
            <v>1</v>
          </cell>
        </row>
        <row r="17">
          <cell r="L17" t="str">
            <v>50.00</v>
          </cell>
        </row>
        <row r="18">
          <cell r="B18" t="str">
            <v>623</v>
          </cell>
          <cell r="C18" t="str">
            <v>1</v>
          </cell>
        </row>
        <row r="18">
          <cell r="L18" t="str">
            <v>53.33</v>
          </cell>
        </row>
        <row r="19">
          <cell r="B19" t="str">
            <v>057</v>
          </cell>
          <cell r="C19" t="str">
            <v>1</v>
          </cell>
        </row>
        <row r="19">
          <cell r="L19" t="str">
            <v>56.67</v>
          </cell>
        </row>
        <row r="20">
          <cell r="B20" t="str">
            <v>263</v>
          </cell>
          <cell r="C20" t="str">
            <v>1</v>
          </cell>
        </row>
        <row r="20">
          <cell r="L20" t="str">
            <v>58.33</v>
          </cell>
        </row>
        <row r="21">
          <cell r="B21" t="str">
            <v>058</v>
          </cell>
          <cell r="C21" t="str">
            <v>1</v>
          </cell>
        </row>
        <row r="21">
          <cell r="L21" t="str">
            <v>85.00</v>
          </cell>
        </row>
        <row r="22">
          <cell r="B22" t="str">
            <v>713</v>
          </cell>
          <cell r="C22" t="str">
            <v>1</v>
          </cell>
        </row>
        <row r="22">
          <cell r="L22" t="str">
            <v>65.00</v>
          </cell>
        </row>
        <row r="23">
          <cell r="B23" t="str">
            <v>054</v>
          </cell>
          <cell r="C23" t="str">
            <v>1</v>
          </cell>
        </row>
        <row r="23">
          <cell r="L23" t="str">
            <v>60.00</v>
          </cell>
        </row>
        <row r="24">
          <cell r="B24" t="str">
            <v>621</v>
          </cell>
          <cell r="C24" t="str">
            <v>1</v>
          </cell>
        </row>
        <row r="24">
          <cell r="L24" t="str">
            <v>51.67</v>
          </cell>
        </row>
        <row r="25">
          <cell r="B25" t="str">
            <v>529</v>
          </cell>
          <cell r="C25" t="str">
            <v>1</v>
          </cell>
        </row>
        <row r="25">
          <cell r="L25" t="str">
            <v>48.33</v>
          </cell>
        </row>
        <row r="26">
          <cell r="B26" t="str">
            <v>627</v>
          </cell>
          <cell r="C26" t="str">
            <v>1</v>
          </cell>
        </row>
        <row r="26">
          <cell r="L26" t="str">
            <v>85.00</v>
          </cell>
        </row>
        <row r="27">
          <cell r="B27" t="str">
            <v>625</v>
          </cell>
          <cell r="C27" t="str">
            <v>1</v>
          </cell>
        </row>
        <row r="27">
          <cell r="L27" t="str">
            <v>60.00</v>
          </cell>
        </row>
        <row r="28">
          <cell r="B28" t="str">
            <v>848</v>
          </cell>
          <cell r="C28" t="str">
            <v>1</v>
          </cell>
        </row>
        <row r="28">
          <cell r="L28" t="str">
            <v>76.67</v>
          </cell>
        </row>
        <row r="29">
          <cell r="B29" t="str">
            <v>521</v>
          </cell>
          <cell r="C29" t="str">
            <v>1</v>
          </cell>
        </row>
        <row r="29">
          <cell r="L29" t="str">
            <v>78.33</v>
          </cell>
        </row>
        <row r="30">
          <cell r="B30" t="str">
            <v>716</v>
          </cell>
          <cell r="C30" t="str">
            <v>1</v>
          </cell>
        </row>
        <row r="30">
          <cell r="L30" t="str">
            <v>81.67</v>
          </cell>
        </row>
        <row r="31">
          <cell r="B31" t="str">
            <v>021</v>
          </cell>
          <cell r="C31" t="str">
            <v>1</v>
          </cell>
        </row>
        <row r="31">
          <cell r="L31" t="str">
            <v>76.67</v>
          </cell>
        </row>
        <row r="32">
          <cell r="B32" t="str">
            <v>822</v>
          </cell>
          <cell r="C32" t="str">
            <v>1</v>
          </cell>
        </row>
        <row r="32">
          <cell r="L32" t="str">
            <v>48.33</v>
          </cell>
        </row>
        <row r="33">
          <cell r="B33" t="str">
            <v>525</v>
          </cell>
          <cell r="C33" t="str">
            <v>1</v>
          </cell>
        </row>
        <row r="33">
          <cell r="L33" t="str">
            <v>55.00</v>
          </cell>
        </row>
        <row r="34">
          <cell r="B34" t="str">
            <v>062</v>
          </cell>
          <cell r="C34" t="str">
            <v>1</v>
          </cell>
        </row>
        <row r="34">
          <cell r="L34" t="str">
            <v>23.33</v>
          </cell>
        </row>
        <row r="35">
          <cell r="B35" t="str">
            <v>847</v>
          </cell>
          <cell r="C35" t="str">
            <v>1</v>
          </cell>
        </row>
        <row r="35">
          <cell r="L35" t="str">
            <v>51.67</v>
          </cell>
        </row>
        <row r="36">
          <cell r="B36" t="str">
            <v>712</v>
          </cell>
          <cell r="C36" t="str">
            <v>1</v>
          </cell>
        </row>
        <row r="36">
          <cell r="L36" t="str">
            <v>56.67</v>
          </cell>
        </row>
        <row r="37">
          <cell r="B37" t="str">
            <v>714</v>
          </cell>
          <cell r="C37" t="str">
            <v>1</v>
          </cell>
        </row>
        <row r="37">
          <cell r="L37" t="str">
            <v>55.00</v>
          </cell>
        </row>
        <row r="38">
          <cell r="B38" t="str">
            <v>624</v>
          </cell>
          <cell r="C38" t="str">
            <v>1</v>
          </cell>
        </row>
        <row r="38">
          <cell r="L38" t="str">
            <v>61.67</v>
          </cell>
        </row>
        <row r="39">
          <cell r="B39" t="str">
            <v>568</v>
          </cell>
          <cell r="C39" t="str">
            <v>1</v>
          </cell>
        </row>
        <row r="39">
          <cell r="L39" t="str">
            <v>75.00</v>
          </cell>
        </row>
        <row r="40">
          <cell r="B40" t="str">
            <v>383</v>
          </cell>
          <cell r="C40" t="str">
            <v>2</v>
          </cell>
        </row>
        <row r="40">
          <cell r="L40" t="str">
            <v>51.67</v>
          </cell>
        </row>
        <row r="41">
          <cell r="B41" t="str">
            <v>384</v>
          </cell>
          <cell r="C41" t="str">
            <v>2</v>
          </cell>
        </row>
        <row r="41">
          <cell r="L41" t="str">
            <v>76.67</v>
          </cell>
        </row>
        <row r="42">
          <cell r="B42" t="str">
            <v>381</v>
          </cell>
          <cell r="C42" t="str">
            <v>2</v>
          </cell>
        </row>
        <row r="42">
          <cell r="L42" t="str">
            <v>83.33</v>
          </cell>
        </row>
        <row r="43">
          <cell r="B43" t="str">
            <v>387</v>
          </cell>
          <cell r="C43" t="str">
            <v>2</v>
          </cell>
        </row>
        <row r="43">
          <cell r="L43" t="str">
            <v>58.33</v>
          </cell>
        </row>
        <row r="44">
          <cell r="B44" t="str">
            <v>392</v>
          </cell>
          <cell r="C44" t="str">
            <v>2</v>
          </cell>
        </row>
        <row r="44">
          <cell r="L44" t="str">
            <v>88.33</v>
          </cell>
        </row>
        <row r="45">
          <cell r="B45" t="str">
            <v>395</v>
          </cell>
          <cell r="C45" t="str">
            <v>2</v>
          </cell>
        </row>
        <row r="45">
          <cell r="L45" t="str">
            <v>80.00</v>
          </cell>
        </row>
        <row r="46">
          <cell r="B46" t="str">
            <v>609</v>
          </cell>
          <cell r="C46" t="str">
            <v>2</v>
          </cell>
        </row>
        <row r="46">
          <cell r="L46" t="str">
            <v>33.33</v>
          </cell>
        </row>
        <row r="47">
          <cell r="B47" t="str">
            <v>394</v>
          </cell>
          <cell r="C47" t="str">
            <v>2</v>
          </cell>
        </row>
        <row r="47">
          <cell r="L47" t="str">
            <v>88.33</v>
          </cell>
        </row>
        <row r="48">
          <cell r="B48" t="str">
            <v>608</v>
          </cell>
          <cell r="C48" t="str">
            <v>2</v>
          </cell>
        </row>
        <row r="48">
          <cell r="L48" t="str">
            <v>50.00</v>
          </cell>
        </row>
        <row r="49">
          <cell r="B49" t="str">
            <v>386</v>
          </cell>
          <cell r="C49" t="str">
            <v>2</v>
          </cell>
        </row>
        <row r="49">
          <cell r="L49" t="str">
            <v>56.67</v>
          </cell>
        </row>
        <row r="50">
          <cell r="B50" t="str">
            <v>629</v>
          </cell>
          <cell r="C50" t="str">
            <v>1</v>
          </cell>
        </row>
        <row r="50">
          <cell r="L50" t="str">
            <v>78.33</v>
          </cell>
        </row>
        <row r="51">
          <cell r="B51" t="str">
            <v>060</v>
          </cell>
          <cell r="C51" t="str">
            <v>1</v>
          </cell>
        </row>
        <row r="51">
          <cell r="L51" t="str">
            <v>76.67</v>
          </cell>
        </row>
        <row r="52">
          <cell r="B52" t="str">
            <v>262</v>
          </cell>
          <cell r="C52" t="str">
            <v>1</v>
          </cell>
        </row>
        <row r="52">
          <cell r="L52" t="str">
            <v>61.67</v>
          </cell>
        </row>
        <row r="53">
          <cell r="B53" t="str">
            <v>620</v>
          </cell>
          <cell r="C53" t="str">
            <v>1</v>
          </cell>
        </row>
        <row r="53">
          <cell r="L53" t="str">
            <v>65.00</v>
          </cell>
        </row>
        <row r="54">
          <cell r="B54" t="str">
            <v>622</v>
          </cell>
          <cell r="C54" t="str">
            <v>1</v>
          </cell>
        </row>
        <row r="54">
          <cell r="L54" t="str">
            <v>63.33</v>
          </cell>
        </row>
        <row r="55">
          <cell r="B55" t="str">
            <v>380</v>
          </cell>
          <cell r="C55" t="str">
            <v>2</v>
          </cell>
        </row>
        <row r="55">
          <cell r="L55" t="str">
            <v>50.00</v>
          </cell>
        </row>
        <row r="56">
          <cell r="B56" t="str">
            <v>385</v>
          </cell>
          <cell r="C56" t="str">
            <v>2</v>
          </cell>
        </row>
        <row r="56">
          <cell r="L56" t="str">
            <v>83.33</v>
          </cell>
        </row>
        <row r="57">
          <cell r="B57" t="str">
            <v>389</v>
          </cell>
          <cell r="C57" t="str">
            <v>2</v>
          </cell>
        </row>
        <row r="57">
          <cell r="L57" t="str">
            <v>85.00</v>
          </cell>
        </row>
        <row r="58">
          <cell r="B58" t="str">
            <v>328</v>
          </cell>
          <cell r="C58" t="str">
            <v>2</v>
          </cell>
        </row>
        <row r="58">
          <cell r="L58" t="str">
            <v>83.33</v>
          </cell>
        </row>
        <row r="59">
          <cell r="B59" t="str">
            <v>606</v>
          </cell>
          <cell r="C59" t="str">
            <v>2</v>
          </cell>
        </row>
        <row r="59">
          <cell r="L59" t="str">
            <v>60.00</v>
          </cell>
        </row>
        <row r="60">
          <cell r="B60" t="str">
            <v>061</v>
          </cell>
          <cell r="C60" t="str">
            <v>2</v>
          </cell>
        </row>
        <row r="60">
          <cell r="L60" t="str">
            <v>61.67</v>
          </cell>
        </row>
        <row r="61">
          <cell r="B61" t="str">
            <v>711</v>
          </cell>
          <cell r="C61" t="str">
            <v>2</v>
          </cell>
        </row>
        <row r="61">
          <cell r="L61" t="str">
            <v>55.00</v>
          </cell>
        </row>
        <row r="62">
          <cell r="B62" t="str">
            <v>647</v>
          </cell>
          <cell r="C62" t="str">
            <v>2</v>
          </cell>
        </row>
        <row r="62">
          <cell r="L62" t="str">
            <v>65.00</v>
          </cell>
        </row>
      </sheetData>
      <sheetData sheetId="4"/>
      <sheetData sheetId="5"/>
      <sheetData sheetId="6"/>
      <sheetData sheetId="7"/>
      <sheetData sheetId="8"/>
      <sheetData sheetId="9"/>
      <sheetData sheetId="10">
        <row r="2">
          <cell r="C2" t="str">
            <v>电工</v>
          </cell>
        </row>
        <row r="2">
          <cell r="E2">
            <v>3</v>
          </cell>
        </row>
        <row r="3">
          <cell r="C3" t="str">
            <v>锅炉工</v>
          </cell>
        </row>
        <row r="3">
          <cell r="E3">
            <v>3</v>
          </cell>
        </row>
        <row r="4">
          <cell r="C4" t="str">
            <v>糕点制作员</v>
          </cell>
        </row>
        <row r="4">
          <cell r="E4">
            <v>4</v>
          </cell>
        </row>
        <row r="5">
          <cell r="C5" t="str">
            <v>收款员</v>
          </cell>
        </row>
        <row r="5">
          <cell r="E5">
            <v>3</v>
          </cell>
        </row>
        <row r="6">
          <cell r="C6" t="str">
            <v>汽车驾驶员</v>
          </cell>
        </row>
        <row r="6">
          <cell r="E6">
            <v>1</v>
          </cell>
        </row>
        <row r="7">
          <cell r="C7" t="str">
            <v>检疫检验员</v>
          </cell>
        </row>
        <row r="7">
          <cell r="E7">
            <v>3</v>
          </cell>
        </row>
        <row r="8">
          <cell r="C8" t="str">
            <v>畜禽屠宰工</v>
          </cell>
        </row>
        <row r="8">
          <cell r="E8">
            <v>4</v>
          </cell>
        </row>
        <row r="9">
          <cell r="C9" t="str">
            <v>餐饮服务管理员</v>
          </cell>
        </row>
        <row r="9">
          <cell r="E9">
            <v>3</v>
          </cell>
        </row>
        <row r="10">
          <cell r="C10" t="str">
            <v>客房服务管理员</v>
          </cell>
        </row>
        <row r="10">
          <cell r="E10">
            <v>1</v>
          </cell>
        </row>
        <row r="11">
          <cell r="C11" t="str">
            <v>后勤服务汽车驾驶员</v>
          </cell>
        </row>
        <row r="11">
          <cell r="E11">
            <v>1</v>
          </cell>
        </row>
      </sheetData>
      <sheetData sheetId="1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9"/>
  <sheetViews>
    <sheetView tabSelected="1" workbookViewId="0">
      <pane ySplit="3" topLeftCell="A63" activePane="bottomLeft" state="frozen"/>
      <selection/>
      <selection pane="bottomLeft" activeCell="A1" sqref="A1:K1"/>
    </sheetView>
  </sheetViews>
  <sheetFormatPr defaultColWidth="9" defaultRowHeight="15.75"/>
  <cols>
    <col min="1" max="1" width="6.125" customWidth="1"/>
    <col min="2" max="2" width="9.875" customWidth="1"/>
    <col min="3" max="3" width="21.875" customWidth="1"/>
    <col min="4" max="4" width="20.875" customWidth="1"/>
    <col min="5" max="5" width="11.375" customWidth="1"/>
    <col min="6" max="6" width="12.875" style="1" customWidth="1"/>
    <col min="7" max="7" width="9.375" style="1" customWidth="1"/>
    <col min="8" max="8" width="12.125" style="1" customWidth="1"/>
    <col min="9" max="9" width="10.875" style="1" customWidth="1"/>
    <col min="10" max="10" width="10.25" style="1" customWidth="1"/>
    <col min="11" max="11" width="11.25" style="1" customWidth="1"/>
  </cols>
  <sheetData>
    <row r="1" ht="31" customHeight="1" spans="1:11">
      <c r="A1" s="2" t="s">
        <v>0</v>
      </c>
      <c r="B1" s="2"/>
      <c r="C1" s="2"/>
      <c r="D1" s="2"/>
      <c r="E1" s="2"/>
      <c r="F1" s="3"/>
      <c r="G1" s="3"/>
      <c r="H1" s="3"/>
      <c r="I1" s="3"/>
      <c r="J1" s="3"/>
      <c r="K1" s="3"/>
    </row>
    <row r="2" spans="2:11">
      <c r="B2" s="4"/>
      <c r="C2" s="5"/>
      <c r="D2" s="6"/>
      <c r="E2" s="6"/>
      <c r="F2" s="7"/>
      <c r="G2" s="7"/>
      <c r="H2" s="7"/>
      <c r="I2" s="7"/>
      <c r="J2" s="7"/>
      <c r="K2" s="20"/>
    </row>
    <row r="3" ht="35" customHeight="1" spans="1:11">
      <c r="A3" s="8" t="s">
        <v>1</v>
      </c>
      <c r="B3" s="8" t="s">
        <v>2</v>
      </c>
      <c r="C3" s="9" t="s">
        <v>3</v>
      </c>
      <c r="D3" s="8" t="s">
        <v>4</v>
      </c>
      <c r="E3" s="8" t="s">
        <v>5</v>
      </c>
      <c r="F3" s="10" t="s">
        <v>6</v>
      </c>
      <c r="G3" s="10" t="s">
        <v>7</v>
      </c>
      <c r="H3" s="11" t="s">
        <v>8</v>
      </c>
      <c r="I3" s="21" t="s">
        <v>9</v>
      </c>
      <c r="J3" s="21" t="s">
        <v>10</v>
      </c>
      <c r="K3" s="21" t="s">
        <v>11</v>
      </c>
    </row>
    <row r="4" ht="25" customHeight="1" spans="1:11">
      <c r="A4" s="12">
        <v>1</v>
      </c>
      <c r="B4" s="13" t="str">
        <f>REPLACE("邓梓轩",2,1,"*")</f>
        <v>邓*轩</v>
      </c>
      <c r="C4" s="14" t="s">
        <v>12</v>
      </c>
      <c r="D4" s="15" t="s">
        <v>13</v>
      </c>
      <c r="E4" s="15" t="s">
        <v>14</v>
      </c>
      <c r="F4" s="16" t="s">
        <v>15</v>
      </c>
      <c r="G4" s="17" t="str">
        <f t="array" ref="G4">IFERROR(VLOOKUP(F4,IF({1,0},[1]汇总表!$B$4:$B$1001,[1]汇总表!$C$4:$C$1001),2,0),"0")</f>
        <v>1</v>
      </c>
      <c r="H4" s="18" t="str">
        <f t="array" ref="H4">IFERROR(VLOOKUP(F4,IF({1,0},[1]汇总表!$B$4:$B$1001,[1]汇总表!$L$4:$L$1001),2,0),"0")</f>
        <v>78.33</v>
      </c>
      <c r="I4" s="18">
        <f t="array" ref="I4">IFERROR(VLOOKUP(D4,IF({1,0},[1]岗位表!$C$2:$C$1001,[1]岗位表!$E$2:$E$1001),2,0),"")</f>
        <v>3</v>
      </c>
      <c r="J4" s="18">
        <f>IF(OR(F4="缺考",F4="放弃",F4="",H4="0"),"",SUMPRODUCT(($D$4:$D$1003=D4)*($H$4:$H$1003&gt;H4))+1)</f>
        <v>1</v>
      </c>
      <c r="K4" s="18" t="str">
        <f>IF(AND(J4&lt;=I4,VALUE(H4)&gt;=$N$1),"是","")</f>
        <v>是</v>
      </c>
    </row>
    <row r="5" ht="25" customHeight="1" spans="1:11">
      <c r="A5" s="12">
        <v>2</v>
      </c>
      <c r="B5" s="13" t="str">
        <f>REPLACE("江柯霖",2,1,"*")</f>
        <v>江*霖</v>
      </c>
      <c r="C5" s="14" t="s">
        <v>12</v>
      </c>
      <c r="D5" s="15" t="s">
        <v>13</v>
      </c>
      <c r="E5" s="15" t="s">
        <v>14</v>
      </c>
      <c r="F5" s="16" t="s">
        <v>16</v>
      </c>
      <c r="G5" s="17" t="str">
        <f t="array" ref="G5">IFERROR(VLOOKUP(F5,IF({1,0},[1]汇总表!$B$4:$B$1001,[1]汇总表!$C$4:$C$1001),2,0),"0")</f>
        <v>1</v>
      </c>
      <c r="H5" s="18" t="str">
        <f t="array" ref="H5">IFERROR(VLOOKUP(F5,IF({1,0},[1]汇总表!$B$4:$B$1001,[1]汇总表!$L$4:$L$1001),2,0),"0")</f>
        <v>76.67</v>
      </c>
      <c r="I5" s="18">
        <f t="array" ref="I5">IFERROR(VLOOKUP(D5,IF({1,0},[1]岗位表!$C$2:$C$1001,[1]岗位表!$E$2:$E$1001),2,0),"")</f>
        <v>3</v>
      </c>
      <c r="J5" s="18">
        <f>IF(OR(F5="缺考",F5="放弃",F5="",H5="0"),"",SUMPRODUCT(($D$4:$D$1003=D5)*($H$4:$H$1003&gt;H5))+1)</f>
        <v>2</v>
      </c>
      <c r="K5" s="18" t="str">
        <f>IF(AND(J5&lt;=I5,VALUE(H5)&gt;=$N$1),"是","")</f>
        <v>是</v>
      </c>
    </row>
    <row r="6" ht="25" customHeight="1" spans="1:11">
      <c r="A6" s="12">
        <v>3</v>
      </c>
      <c r="B6" s="13" t="s">
        <v>17</v>
      </c>
      <c r="C6" s="14" t="s">
        <v>12</v>
      </c>
      <c r="D6" s="15" t="s">
        <v>13</v>
      </c>
      <c r="E6" s="15" t="s">
        <v>14</v>
      </c>
      <c r="F6" s="16" t="s">
        <v>18</v>
      </c>
      <c r="G6" s="17" t="str">
        <f t="array" ref="G6">IFERROR(VLOOKUP(F6,IF({1,0},[1]汇总表!$B$4:$B$1001,[1]汇总表!$C$4:$C$1001),2,0),"0")</f>
        <v>1</v>
      </c>
      <c r="H6" s="18" t="str">
        <f t="array" ref="H6">IFERROR(VLOOKUP(F6,IF({1,0},[1]汇总表!$B$4:$B$1001,[1]汇总表!$L$4:$L$1001),2,0),"0")</f>
        <v>75.00</v>
      </c>
      <c r="I6" s="18">
        <f t="array" ref="I6">IFERROR(VLOOKUP(D6,IF({1,0},[1]岗位表!$C$2:$C$1001,[1]岗位表!$E$2:$E$1001),2,0),"")</f>
        <v>3</v>
      </c>
      <c r="J6" s="18">
        <f>IF(OR(F6="缺考",F6="放弃",F6="",H6="0"),"",SUMPRODUCT(($D$4:$D$1003=D6)*($H$4:$H$1003&gt;H6))+1)</f>
        <v>3</v>
      </c>
      <c r="K6" s="18" t="str">
        <f>IF(AND(J6&lt;=I6,VALUE(H6)&gt;=$N$1),"是","")</f>
        <v>是</v>
      </c>
    </row>
    <row r="7" ht="25" customHeight="1" spans="1:11">
      <c r="A7" s="12">
        <v>4</v>
      </c>
      <c r="B7" s="13" t="s">
        <v>19</v>
      </c>
      <c r="C7" s="14" t="s">
        <v>12</v>
      </c>
      <c r="D7" s="15" t="s">
        <v>13</v>
      </c>
      <c r="E7" s="15" t="s">
        <v>14</v>
      </c>
      <c r="F7" s="16" t="s">
        <v>20</v>
      </c>
      <c r="G7" s="17" t="str">
        <f t="array" ref="G7">IFERROR(VLOOKUP(F7,IF({1,0},[1]汇总表!$B$4:$B$1001,[1]汇总表!$C$4:$C$1001),2,0),"0")</f>
        <v>1</v>
      </c>
      <c r="H7" s="18" t="str">
        <f t="array" ref="H7">IFERROR(VLOOKUP(F7,IF({1,0},[1]汇总表!$B$4:$B$1001,[1]汇总表!$L$4:$L$1001),2,0),"0")</f>
        <v>65.00</v>
      </c>
      <c r="I7" s="18">
        <f t="array" ref="I7">IFERROR(VLOOKUP(D7,IF({1,0},[1]岗位表!$C$2:$C$1001,[1]岗位表!$E$2:$E$1001),2,0),"")</f>
        <v>3</v>
      </c>
      <c r="J7" s="18">
        <f>IF(OR(F7="缺考",F7="放弃",F7="",H7="0"),"",SUMPRODUCT(($D$4:$D$1003=D7)*($H$4:$H$1003&gt;H7))+1)</f>
        <v>4</v>
      </c>
      <c r="K7" s="18" t="str">
        <f>IF(AND(J7&lt;=I7,VALUE(H7)&gt;=$N$1),"是","")</f>
        <v/>
      </c>
    </row>
    <row r="8" ht="25" customHeight="1" spans="1:11">
      <c r="A8" s="12">
        <v>5</v>
      </c>
      <c r="B8" s="13" t="s">
        <v>21</v>
      </c>
      <c r="C8" s="14" t="s">
        <v>12</v>
      </c>
      <c r="D8" s="15" t="s">
        <v>13</v>
      </c>
      <c r="E8" s="15" t="s">
        <v>14</v>
      </c>
      <c r="F8" s="16" t="s">
        <v>22</v>
      </c>
      <c r="G8" s="17" t="str">
        <f t="array" ref="G8">IFERROR(VLOOKUP(F8,IF({1,0},[1]汇总表!$B$4:$B$1001,[1]汇总表!$C$4:$C$1001),2,0),"0")</f>
        <v>1</v>
      </c>
      <c r="H8" s="18" t="str">
        <f t="array" ref="H8">IFERROR(VLOOKUP(F8,IF({1,0},[1]汇总表!$B$4:$B$1001,[1]汇总表!$L$4:$L$1001),2,0),"0")</f>
        <v>63.33</v>
      </c>
      <c r="I8" s="18">
        <f t="array" ref="I8">IFERROR(VLOOKUP(D8,IF({1,0},[1]岗位表!$C$2:$C$1001,[1]岗位表!$E$2:$E$1001),2,0),"")</f>
        <v>3</v>
      </c>
      <c r="J8" s="18">
        <f>IF(OR(F8="缺考",F8="放弃",F8="",H8="0"),"",SUMPRODUCT(($D$4:$D$1003=D8)*($H$4:$H$1003&gt;H8))+1)</f>
        <v>5</v>
      </c>
      <c r="K8" s="18" t="str">
        <f>IF(AND(J8&lt;=I8,VALUE(H8)&gt;=$N$1),"是","")</f>
        <v/>
      </c>
    </row>
    <row r="9" ht="25" customHeight="1" spans="1:11">
      <c r="A9" s="12">
        <v>6</v>
      </c>
      <c r="B9" s="13" t="s">
        <v>23</v>
      </c>
      <c r="C9" s="14" t="s">
        <v>12</v>
      </c>
      <c r="D9" s="15" t="s">
        <v>13</v>
      </c>
      <c r="E9" s="15" t="s">
        <v>14</v>
      </c>
      <c r="F9" s="16" t="s">
        <v>24</v>
      </c>
      <c r="G9" s="17" t="str">
        <f t="array" ref="G9">IFERROR(VLOOKUP(F9,IF({1,0},[1]汇总表!$B$4:$B$1001,[1]汇总表!$C$4:$C$1001),2,0),"0")</f>
        <v>1</v>
      </c>
      <c r="H9" s="18" t="str">
        <f t="array" ref="H9">IFERROR(VLOOKUP(F9,IF({1,0},[1]汇总表!$B$4:$B$1001,[1]汇总表!$L$4:$L$1001),2,0),"0")</f>
        <v>61.67</v>
      </c>
      <c r="I9" s="18">
        <f t="array" ref="I9">IFERROR(VLOOKUP(D9,IF({1,0},[1]岗位表!$C$2:$C$1001,[1]岗位表!$E$2:$E$1001),2,0),"")</f>
        <v>3</v>
      </c>
      <c r="J9" s="18">
        <f>IF(OR(F9="缺考",F9="放弃",F9="",H9="0"),"",SUMPRODUCT(($D$4:$D$1003=D9)*($H$4:$H$1003&gt;H9))+1)</f>
        <v>6</v>
      </c>
      <c r="K9" s="18" t="str">
        <f>IF(AND(J9&lt;=I9,VALUE(H9)&gt;=$N$1),"是","")</f>
        <v/>
      </c>
    </row>
    <row r="10" ht="25" customHeight="1" spans="1:11">
      <c r="A10" s="12">
        <v>7</v>
      </c>
      <c r="B10" s="13" t="s">
        <v>25</v>
      </c>
      <c r="C10" s="14" t="s">
        <v>12</v>
      </c>
      <c r="D10" s="15" t="s">
        <v>13</v>
      </c>
      <c r="E10" s="15" t="s">
        <v>14</v>
      </c>
      <c r="F10" s="16" t="s">
        <v>26</v>
      </c>
      <c r="G10" s="17" t="str">
        <f t="array" ref="G10">IFERROR(VLOOKUP(F10,IF({1,0},[1]汇总表!$B$4:$B$1001,[1]汇总表!$C$4:$C$1001),2,0),"0")</f>
        <v>1</v>
      </c>
      <c r="H10" s="18" t="str">
        <f t="array" ref="H10">IFERROR(VLOOKUP(F10,IF({1,0},[1]汇总表!$B$4:$B$1001,[1]汇总表!$L$4:$L$1001),2,0),"0")</f>
        <v>61.67</v>
      </c>
      <c r="I10" s="18">
        <f t="array" ref="I10">IFERROR(VLOOKUP(D10,IF({1,0},[1]岗位表!$C$2:$C$1001,[1]岗位表!$E$2:$E$1001),2,0),"")</f>
        <v>3</v>
      </c>
      <c r="J10" s="18">
        <f>IF(OR(F10="缺考",F10="放弃",F10="",H10="0"),"",SUMPRODUCT(($D$4:$D$1003=D10)*($H$4:$H$1003&gt;H10))+1)</f>
        <v>6</v>
      </c>
      <c r="K10" s="18" t="str">
        <f>IF(AND(J10&lt;=I10,VALUE(H10)&gt;=$N$1),"是","")</f>
        <v/>
      </c>
    </row>
    <row r="11" ht="25" customHeight="1" spans="1:11">
      <c r="A11" s="12">
        <v>8</v>
      </c>
      <c r="B11" s="13" t="s">
        <v>27</v>
      </c>
      <c r="C11" s="14" t="s">
        <v>12</v>
      </c>
      <c r="D11" s="15" t="s">
        <v>28</v>
      </c>
      <c r="E11" s="15" t="s">
        <v>14</v>
      </c>
      <c r="F11" s="16" t="s">
        <v>29</v>
      </c>
      <c r="G11" s="17" t="str">
        <f t="array" ref="G11">IFERROR(VLOOKUP(F11,IF({1,0},[1]汇总表!$B$4:$B$1001,[1]汇总表!$C$4:$C$1001),2,0),"0")</f>
        <v>1</v>
      </c>
      <c r="H11" s="18" t="str">
        <f t="array" ref="H11">IFERROR(VLOOKUP(F11,IF({1,0},[1]汇总表!$B$4:$B$1001,[1]汇总表!$L$4:$L$1001),2,0),"0")</f>
        <v>81.67</v>
      </c>
      <c r="I11" s="18">
        <f t="array" ref="I11">IFERROR(VLOOKUP(D11,IF({1,0},[1]岗位表!$C$2:$C$1001,[1]岗位表!$E$2:$E$1001),2,0),"")</f>
        <v>4</v>
      </c>
      <c r="J11" s="18">
        <f>IF(OR(F11="缺考",F11="放弃",F11="",H11="0"),"",SUMPRODUCT(($D$4:$D$1003=D11)*($H$4:$H$1003&gt;H11))+1)</f>
        <v>1</v>
      </c>
      <c r="K11" s="18" t="str">
        <f>IF(AND(J11&lt;=I11,VALUE(H11)&gt;=$N$1),"是","")</f>
        <v>是</v>
      </c>
    </row>
    <row r="12" ht="25" customHeight="1" spans="1:11">
      <c r="A12" s="12">
        <v>9</v>
      </c>
      <c r="B12" s="13" t="s">
        <v>30</v>
      </c>
      <c r="C12" s="14" t="s">
        <v>12</v>
      </c>
      <c r="D12" s="15" t="s">
        <v>28</v>
      </c>
      <c r="E12" s="15" t="s">
        <v>14</v>
      </c>
      <c r="F12" s="16" t="s">
        <v>31</v>
      </c>
      <c r="G12" s="17" t="str">
        <f t="array" ref="G12">IFERROR(VLOOKUP(F12,IF({1,0},[1]汇总表!$B$4:$B$1001,[1]汇总表!$C$4:$C$1001),2,0),"0")</f>
        <v>1</v>
      </c>
      <c r="H12" s="18" t="str">
        <f t="array" ref="H12">IFERROR(VLOOKUP(F12,IF({1,0},[1]汇总表!$B$4:$B$1001,[1]汇总表!$L$4:$L$1001),2,0),"0")</f>
        <v>78.33</v>
      </c>
      <c r="I12" s="18">
        <f t="array" ref="I12">IFERROR(VLOOKUP(D12,IF({1,0},[1]岗位表!$C$2:$C$1001,[1]岗位表!$E$2:$E$1001),2,0),"")</f>
        <v>4</v>
      </c>
      <c r="J12" s="18">
        <f>IF(OR(F12="缺考",F12="放弃",F12="",H12="0"),"",SUMPRODUCT(($D$4:$D$1003=D12)*($H$4:$H$1003&gt;H12))+1)</f>
        <v>2</v>
      </c>
      <c r="K12" s="18" t="str">
        <f>IF(AND(J12&lt;=I12,VALUE(H12)&gt;=$N$1),"是","")</f>
        <v>是</v>
      </c>
    </row>
    <row r="13" ht="25" customHeight="1" spans="1:11">
      <c r="A13" s="12">
        <v>10</v>
      </c>
      <c r="B13" s="13" t="s">
        <v>32</v>
      </c>
      <c r="C13" s="14" t="s">
        <v>12</v>
      </c>
      <c r="D13" s="15" t="s">
        <v>28</v>
      </c>
      <c r="E13" s="15" t="s">
        <v>14</v>
      </c>
      <c r="F13" s="16" t="s">
        <v>33</v>
      </c>
      <c r="G13" s="17" t="str">
        <f t="array" ref="G13">IFERROR(VLOOKUP(F13,IF({1,0},[1]汇总表!$B$4:$B$1001,[1]汇总表!$C$4:$C$1001),2,0),"0")</f>
        <v>1</v>
      </c>
      <c r="H13" s="18" t="str">
        <f t="array" ref="H13">IFERROR(VLOOKUP(F13,IF({1,0},[1]汇总表!$B$4:$B$1001,[1]汇总表!$L$4:$L$1001),2,0),"0")</f>
        <v>76.67</v>
      </c>
      <c r="I13" s="18">
        <f t="array" ref="I13">IFERROR(VLOOKUP(D13,IF({1,0},[1]岗位表!$C$2:$C$1001,[1]岗位表!$E$2:$E$1001),2,0),"")</f>
        <v>4</v>
      </c>
      <c r="J13" s="18">
        <f>IF(OR(F13="缺考",F13="放弃",F13="",H13="0"),"",SUMPRODUCT(($D$4:$D$1003=D13)*($H$4:$H$1003&gt;H13))+1)</f>
        <v>3</v>
      </c>
      <c r="K13" s="18" t="str">
        <f>IF(AND(J13&lt;=I13,VALUE(H13)&gt;=$N$1),"是","")</f>
        <v>是</v>
      </c>
    </row>
    <row r="14" ht="25" customHeight="1" spans="1:11">
      <c r="A14" s="12">
        <v>11</v>
      </c>
      <c r="B14" s="13" t="s">
        <v>34</v>
      </c>
      <c r="C14" s="14" t="s">
        <v>12</v>
      </c>
      <c r="D14" s="15" t="s">
        <v>28</v>
      </c>
      <c r="E14" s="15" t="s">
        <v>14</v>
      </c>
      <c r="F14" s="16" t="s">
        <v>35</v>
      </c>
      <c r="G14" s="17" t="str">
        <f t="array" ref="G14">IFERROR(VLOOKUP(F14,IF({1,0},[1]汇总表!$B$4:$B$1001,[1]汇总表!$C$4:$C$1001),2,0),"0")</f>
        <v>1</v>
      </c>
      <c r="H14" s="18" t="str">
        <f t="array" ref="H14">IFERROR(VLOOKUP(F14,IF({1,0},[1]汇总表!$B$4:$B$1001,[1]汇总表!$L$4:$L$1001),2,0),"0")</f>
        <v>76.67</v>
      </c>
      <c r="I14" s="18">
        <f t="array" ref="I14">IFERROR(VLOOKUP(D14,IF({1,0},[1]岗位表!$C$2:$C$1001,[1]岗位表!$E$2:$E$1001),2,0),"")</f>
        <v>4</v>
      </c>
      <c r="J14" s="18">
        <f>IF(OR(F14="缺考",F14="放弃",F14="",H14="0"),"",SUMPRODUCT(($D$4:$D$1003=D14)*($H$4:$H$1003&gt;H14))+1)</f>
        <v>3</v>
      </c>
      <c r="K14" s="18" t="str">
        <f>IF(AND(J14&lt;=I14,VALUE(H14)&gt;=$N$1),"是","")</f>
        <v>是</v>
      </c>
    </row>
    <row r="15" ht="25" customHeight="1" spans="1:11">
      <c r="A15" s="12">
        <v>12</v>
      </c>
      <c r="B15" s="13" t="s">
        <v>36</v>
      </c>
      <c r="C15" s="14" t="s">
        <v>12</v>
      </c>
      <c r="D15" s="15" t="s">
        <v>28</v>
      </c>
      <c r="E15" s="15" t="s">
        <v>14</v>
      </c>
      <c r="F15" s="16" t="s">
        <v>37</v>
      </c>
      <c r="G15" s="17" t="str">
        <f t="array" ref="G15">IFERROR(VLOOKUP(F15,IF({1,0},[1]汇总表!$B$4:$B$1001,[1]汇总表!$C$4:$C$1001),2,0),"0")</f>
        <v>1</v>
      </c>
      <c r="H15" s="18" t="str">
        <f t="array" ref="H15">IFERROR(VLOOKUP(F15,IF({1,0},[1]汇总表!$B$4:$B$1001,[1]汇总表!$L$4:$L$1001),2,0),"0")</f>
        <v>56.67</v>
      </c>
      <c r="I15" s="18">
        <f t="array" ref="I15">IFERROR(VLOOKUP(D15,IF({1,0},[1]岗位表!$C$2:$C$1001,[1]岗位表!$E$2:$E$1001),2,0),"")</f>
        <v>4</v>
      </c>
      <c r="J15" s="18">
        <f>IF(OR(F15="缺考",F15="放弃",F15="",H15="0"),"",SUMPRODUCT(($D$4:$D$1003=D15)*($H$4:$H$1003&gt;H15))+1)</f>
        <v>5</v>
      </c>
      <c r="K15" s="18" t="str">
        <f>IF(AND(J15&lt;=I15,VALUE(H15)&gt;=$N$1),"是","")</f>
        <v/>
      </c>
    </row>
    <row r="16" ht="25" customHeight="1" spans="1:11">
      <c r="A16" s="12">
        <v>13</v>
      </c>
      <c r="B16" s="13" t="s">
        <v>38</v>
      </c>
      <c r="C16" s="14" t="s">
        <v>12</v>
      </c>
      <c r="D16" s="15" t="s">
        <v>28</v>
      </c>
      <c r="E16" s="15" t="s">
        <v>14</v>
      </c>
      <c r="F16" s="16" t="s">
        <v>39</v>
      </c>
      <c r="G16" s="17" t="str">
        <f t="array" ref="G16">IFERROR(VLOOKUP(F16,IF({1,0},[1]汇总表!$B$4:$B$1001,[1]汇总表!$C$4:$C$1001),2,0),"0")</f>
        <v>1</v>
      </c>
      <c r="H16" s="18" t="str">
        <f t="array" ref="H16">IFERROR(VLOOKUP(F16,IF({1,0},[1]汇总表!$B$4:$B$1001,[1]汇总表!$L$4:$L$1001),2,0),"0")</f>
        <v>55.00</v>
      </c>
      <c r="I16" s="18">
        <f t="array" ref="I16">IFERROR(VLOOKUP(D16,IF({1,0},[1]岗位表!$C$2:$C$1001,[1]岗位表!$E$2:$E$1001),2,0),"")</f>
        <v>4</v>
      </c>
      <c r="J16" s="18">
        <f>IF(OR(F16="缺考",F16="放弃",F16="",H16="0"),"",SUMPRODUCT(($D$4:$D$1003=D16)*($H$4:$H$1003&gt;H16))+1)</f>
        <v>6</v>
      </c>
      <c r="K16" s="18" t="str">
        <f>IF(AND(J16&lt;=I16,VALUE(H16)&gt;=$N$1),"是","")</f>
        <v/>
      </c>
    </row>
    <row r="17" ht="25" customHeight="1" spans="1:11">
      <c r="A17" s="12">
        <v>14</v>
      </c>
      <c r="B17" s="13" t="s">
        <v>40</v>
      </c>
      <c r="C17" s="14" t="s">
        <v>12</v>
      </c>
      <c r="D17" s="15" t="s">
        <v>28</v>
      </c>
      <c r="E17" s="15" t="s">
        <v>14</v>
      </c>
      <c r="F17" s="16" t="s">
        <v>41</v>
      </c>
      <c r="G17" s="17" t="str">
        <f t="array" ref="G17">IFERROR(VLOOKUP(F17,IF({1,0},[1]汇总表!$B$4:$B$1001,[1]汇总表!$C$4:$C$1001),2,0),"0")</f>
        <v>1</v>
      </c>
      <c r="H17" s="18" t="str">
        <f t="array" ref="H17">IFERROR(VLOOKUP(F17,IF({1,0},[1]汇总表!$B$4:$B$1001,[1]汇总表!$L$4:$L$1001),2,0),"0")</f>
        <v>55.00</v>
      </c>
      <c r="I17" s="18">
        <f t="array" ref="I17">IFERROR(VLOOKUP(D17,IF({1,0},[1]岗位表!$C$2:$C$1001,[1]岗位表!$E$2:$E$1001),2,0),"")</f>
        <v>4</v>
      </c>
      <c r="J17" s="18">
        <f>IF(OR(F17="缺考",F17="放弃",F17="",H17="0"),"",SUMPRODUCT(($D$4:$D$1003=D17)*($H$4:$H$1003&gt;H17))+1)</f>
        <v>6</v>
      </c>
      <c r="K17" s="18" t="str">
        <f>IF(AND(J17&lt;=I17,VALUE(H17)&gt;=$N$1),"是","")</f>
        <v/>
      </c>
    </row>
    <row r="18" ht="25" customHeight="1" spans="1:11">
      <c r="A18" s="12">
        <v>15</v>
      </c>
      <c r="B18" s="13" t="s">
        <v>42</v>
      </c>
      <c r="C18" s="14" t="s">
        <v>12</v>
      </c>
      <c r="D18" s="15" t="s">
        <v>28</v>
      </c>
      <c r="E18" s="15" t="s">
        <v>14</v>
      </c>
      <c r="F18" s="16" t="s">
        <v>43</v>
      </c>
      <c r="G18" s="17" t="str">
        <f t="array" ref="G18">IFERROR(VLOOKUP(F18,IF({1,0},[1]汇总表!$B$4:$B$1001,[1]汇总表!$C$4:$C$1001),2,0),"0")</f>
        <v>1</v>
      </c>
      <c r="H18" s="18" t="str">
        <f t="array" ref="H18">IFERROR(VLOOKUP(F18,IF({1,0},[1]汇总表!$B$4:$B$1001,[1]汇总表!$L$4:$L$1001),2,0),"0")</f>
        <v>51.67</v>
      </c>
      <c r="I18" s="18">
        <f t="array" ref="I18">IFERROR(VLOOKUP(D18,IF({1,0},[1]岗位表!$C$2:$C$1001,[1]岗位表!$E$2:$E$1001),2,0),"")</f>
        <v>4</v>
      </c>
      <c r="J18" s="18">
        <f>IF(OR(F18="缺考",F18="放弃",F18="",H18="0"),"",SUMPRODUCT(($D$4:$D$1003=D18)*($H$4:$H$1003&gt;H18))+1)</f>
        <v>8</v>
      </c>
      <c r="K18" s="18" t="str">
        <f>IF(AND(J18&lt;=I18,VALUE(H18)&gt;=$N$1),"是","")</f>
        <v/>
      </c>
    </row>
    <row r="19" ht="25" customHeight="1" spans="1:11">
      <c r="A19" s="12">
        <v>16</v>
      </c>
      <c r="B19" s="13" t="s">
        <v>44</v>
      </c>
      <c r="C19" s="14" t="s">
        <v>12</v>
      </c>
      <c r="D19" s="15" t="s">
        <v>28</v>
      </c>
      <c r="E19" s="15" t="s">
        <v>14</v>
      </c>
      <c r="F19" s="16" t="s">
        <v>45</v>
      </c>
      <c r="G19" s="17" t="str">
        <f t="array" ref="G19">IFERROR(VLOOKUP(F19,IF({1,0},[1]汇总表!$B$4:$B$1001,[1]汇总表!$C$4:$C$1001),2,0),"0")</f>
        <v>1</v>
      </c>
      <c r="H19" s="18" t="str">
        <f t="array" ref="H19">IFERROR(VLOOKUP(F19,IF({1,0},[1]汇总表!$B$4:$B$1001,[1]汇总表!$L$4:$L$1001),2,0),"0")</f>
        <v>48.33</v>
      </c>
      <c r="I19" s="18">
        <f t="array" ref="I19">IFERROR(VLOOKUP(D19,IF({1,0},[1]岗位表!$C$2:$C$1001,[1]岗位表!$E$2:$E$1001),2,0),"")</f>
        <v>4</v>
      </c>
      <c r="J19" s="18">
        <f>IF(OR(F19="缺考",F19="放弃",F19="",H19="0"),"",SUMPRODUCT(($D$4:$D$1003=D19)*($H$4:$H$1003&gt;H19))+1)</f>
        <v>9</v>
      </c>
      <c r="K19" s="18" t="str">
        <f>IF(AND(J19&lt;=I19,VALUE(H19)&gt;=$N$1),"是","")</f>
        <v/>
      </c>
    </row>
    <row r="20" ht="25" customHeight="1" spans="1:11">
      <c r="A20" s="12">
        <v>17</v>
      </c>
      <c r="B20" s="13" t="s">
        <v>46</v>
      </c>
      <c r="C20" s="14" t="s">
        <v>12</v>
      </c>
      <c r="D20" s="15" t="s">
        <v>28</v>
      </c>
      <c r="E20" s="15" t="s">
        <v>14</v>
      </c>
      <c r="F20" s="16" t="s">
        <v>47</v>
      </c>
      <c r="G20" s="17" t="str">
        <f t="array" ref="G20">IFERROR(VLOOKUP(F20,IF({1,0},[1]汇总表!$B$4:$B$1001,[1]汇总表!$C$4:$C$1001),2,0),"0")</f>
        <v>1</v>
      </c>
      <c r="H20" s="18" t="str">
        <f t="array" ref="H20">IFERROR(VLOOKUP(F20,IF({1,0},[1]汇总表!$B$4:$B$1001,[1]汇总表!$L$4:$L$1001),2,0),"0")</f>
        <v>23.33</v>
      </c>
      <c r="I20" s="18">
        <f t="array" ref="I20">IFERROR(VLOOKUP(D20,IF({1,0},[1]岗位表!$C$2:$C$1001,[1]岗位表!$E$2:$E$1001),2,0),"")</f>
        <v>4</v>
      </c>
      <c r="J20" s="18">
        <f>IF(OR(F20="缺考",F20="放弃",F20="",H20="0"),"",SUMPRODUCT(($D$4:$D$1003=D20)*($H$4:$H$1003&gt;H20))+1)</f>
        <v>10</v>
      </c>
      <c r="K20" s="18" t="str">
        <f>IF(AND(J20&lt;=I20,VALUE(H20)&gt;=$N$1),"是","")</f>
        <v/>
      </c>
    </row>
    <row r="21" ht="25" customHeight="1" spans="1:11">
      <c r="A21" s="12">
        <v>18</v>
      </c>
      <c r="B21" s="13" t="s">
        <v>48</v>
      </c>
      <c r="C21" s="14" t="s">
        <v>12</v>
      </c>
      <c r="D21" s="15" t="s">
        <v>49</v>
      </c>
      <c r="E21" s="15" t="s">
        <v>14</v>
      </c>
      <c r="F21" s="16" t="s">
        <v>50</v>
      </c>
      <c r="G21" s="17" t="str">
        <f t="array" ref="G21">IFERROR(VLOOKUP(F21,IF({1,0},[1]汇总表!$B$4:$B$1001,[1]汇总表!$C$4:$C$1001),2,0),"0")</f>
        <v>2</v>
      </c>
      <c r="H21" s="18" t="str">
        <f t="array" ref="H21">IFERROR(VLOOKUP(F21,IF({1,0},[1]汇总表!$B$4:$B$1001,[1]汇总表!$L$4:$L$1001),2,0),"0")</f>
        <v>83.33</v>
      </c>
      <c r="I21" s="18">
        <f t="array" ref="I21">IFERROR(VLOOKUP(D21,IF({1,0},[1]岗位表!$C$2:$C$1001,[1]岗位表!$E$2:$E$1001),2,0),"")</f>
        <v>3</v>
      </c>
      <c r="J21" s="18">
        <f>IF(OR(F21="缺考",F21="放弃",F21="",H21="0"),"",SUMPRODUCT(($D$4:$D$1003=D21)*($H$4:$H$1003&gt;H21))+1)</f>
        <v>1</v>
      </c>
      <c r="K21" s="18" t="str">
        <f>IF(AND(J21&lt;=I21,VALUE(H21)&gt;=$N$1),"是","")</f>
        <v>是</v>
      </c>
    </row>
    <row r="22" ht="25" customHeight="1" spans="1:11">
      <c r="A22" s="12">
        <v>19</v>
      </c>
      <c r="B22" s="13" t="s">
        <v>51</v>
      </c>
      <c r="C22" s="14" t="s">
        <v>12</v>
      </c>
      <c r="D22" s="15" t="s">
        <v>49</v>
      </c>
      <c r="E22" s="15" t="s">
        <v>14</v>
      </c>
      <c r="F22" s="16" t="s">
        <v>52</v>
      </c>
      <c r="G22" s="17" t="str">
        <f t="array" ref="G22">IFERROR(VLOOKUP(F22,IF({1,0},[1]汇总表!$B$4:$B$1001,[1]汇总表!$C$4:$C$1001),2,0),"0")</f>
        <v>2</v>
      </c>
      <c r="H22" s="18" t="str">
        <f t="array" ref="H22">IFERROR(VLOOKUP(F22,IF({1,0},[1]汇总表!$B$4:$B$1001,[1]汇总表!$L$4:$L$1001),2,0),"0")</f>
        <v>76.67</v>
      </c>
      <c r="I22" s="18">
        <f t="array" ref="I22">IFERROR(VLOOKUP(D22,IF({1,0},[1]岗位表!$C$2:$C$1001,[1]岗位表!$E$2:$E$1001),2,0),"")</f>
        <v>3</v>
      </c>
      <c r="J22" s="18">
        <f>IF(OR(F22="缺考",F22="放弃",F22="",H22="0"),"",SUMPRODUCT(($D$4:$D$1003=D22)*($H$4:$H$1003&gt;H22))+1)</f>
        <v>2</v>
      </c>
      <c r="K22" s="18" t="str">
        <f>IF(AND(J22&lt;=I22,VALUE(H22)&gt;=$N$1),"是","")</f>
        <v>是</v>
      </c>
    </row>
    <row r="23" ht="25" customHeight="1" spans="1:11">
      <c r="A23" s="12">
        <v>20</v>
      </c>
      <c r="B23" s="13" t="s">
        <v>53</v>
      </c>
      <c r="C23" s="14" t="s">
        <v>12</v>
      </c>
      <c r="D23" s="15" t="s">
        <v>49</v>
      </c>
      <c r="E23" s="15" t="s">
        <v>14</v>
      </c>
      <c r="F23" s="16" t="s">
        <v>54</v>
      </c>
      <c r="G23" s="17" t="str">
        <f t="array" ref="G23">IFERROR(VLOOKUP(F23,IF({1,0},[1]汇总表!$B$4:$B$1001,[1]汇总表!$C$4:$C$1001),2,0),"0")</f>
        <v>2</v>
      </c>
      <c r="H23" s="18" t="str">
        <f t="array" ref="H23">IFERROR(VLOOKUP(F23,IF({1,0},[1]汇总表!$B$4:$B$1001,[1]汇总表!$L$4:$L$1001),2,0),"0")</f>
        <v>58.33</v>
      </c>
      <c r="I23" s="18">
        <f t="array" ref="I23">IFERROR(VLOOKUP(D23,IF({1,0},[1]岗位表!$C$2:$C$1001,[1]岗位表!$E$2:$E$1001),2,0),"")</f>
        <v>3</v>
      </c>
      <c r="J23" s="18">
        <f>IF(OR(F23="缺考",F23="放弃",F23="",H23="0"),"",SUMPRODUCT(($D$4:$D$1003=D23)*($H$4:$H$1003&gt;H23))+1)</f>
        <v>3</v>
      </c>
      <c r="K23" s="18"/>
    </row>
    <row r="24" ht="25" customHeight="1" spans="1:11">
      <c r="A24" s="12">
        <v>21</v>
      </c>
      <c r="B24" s="13" t="s">
        <v>55</v>
      </c>
      <c r="C24" s="14" t="s">
        <v>12</v>
      </c>
      <c r="D24" s="15" t="s">
        <v>49</v>
      </c>
      <c r="E24" s="15" t="s">
        <v>14</v>
      </c>
      <c r="F24" s="16" t="s">
        <v>56</v>
      </c>
      <c r="G24" s="17" t="str">
        <f t="array" ref="G24">IFERROR(VLOOKUP(F24,IF({1,0},[1]汇总表!$B$4:$B$1001,[1]汇总表!$C$4:$C$1001),2,0),"0")</f>
        <v>2</v>
      </c>
      <c r="H24" s="18" t="str">
        <f t="array" ref="H24">IFERROR(VLOOKUP(F24,IF({1,0},[1]汇总表!$B$4:$B$1001,[1]汇总表!$L$4:$L$1001),2,0),"0")</f>
        <v>51.67</v>
      </c>
      <c r="I24" s="18">
        <f t="array" ref="I24">IFERROR(VLOOKUP(D24,IF({1,0},[1]岗位表!$C$2:$C$1001,[1]岗位表!$E$2:$E$1001),2,0),"")</f>
        <v>3</v>
      </c>
      <c r="J24" s="18">
        <f>IF(OR(F24="缺考",F24="放弃",F24="",H24="0"),"",SUMPRODUCT(($D$4:$D$1003=D24)*($H$4:$H$1003&gt;H24))+1)</f>
        <v>4</v>
      </c>
      <c r="K24" s="18" t="str">
        <f>IF(AND(J24&lt;=I24,VALUE(H24)&gt;=$N$1),"是","")</f>
        <v/>
      </c>
    </row>
    <row r="25" ht="25" customHeight="1" spans="1:11">
      <c r="A25" s="12">
        <v>22</v>
      </c>
      <c r="B25" s="13" t="s">
        <v>57</v>
      </c>
      <c r="C25" s="14" t="s">
        <v>12</v>
      </c>
      <c r="D25" s="15" t="s">
        <v>58</v>
      </c>
      <c r="E25" s="15" t="s">
        <v>14</v>
      </c>
      <c r="F25" s="16" t="s">
        <v>59</v>
      </c>
      <c r="G25" s="17" t="str">
        <f t="array" ref="G25">IFERROR(VLOOKUP(F25,IF({1,0},[1]汇总表!$B$4:$B$1001,[1]汇总表!$C$4:$C$1001),2,0),"0")</f>
        <v>2</v>
      </c>
      <c r="H25" s="18" t="str">
        <f t="array" ref="H25">IFERROR(VLOOKUP(F25,IF({1,0},[1]汇总表!$B$4:$B$1001,[1]汇总表!$L$4:$L$1001),2,0),"0")</f>
        <v>88.33</v>
      </c>
      <c r="I25" s="18">
        <f t="array" ref="I25">IFERROR(VLOOKUP(D25,IF({1,0},[1]岗位表!$C$2:$C$1001,[1]岗位表!$E$2:$E$1001),2,0),"")</f>
        <v>4</v>
      </c>
      <c r="J25" s="18">
        <f>IF(OR(F25="缺考",F25="放弃",F25="",H25="0"),"",SUMPRODUCT(($D$4:$D$1003=D25)*($H$4:$H$1003&gt;H25))+1)</f>
        <v>1</v>
      </c>
      <c r="K25" s="18" t="str">
        <f>IF(AND(J25&lt;=I25,VALUE(H25)&gt;=$N$1),"是","")</f>
        <v>是</v>
      </c>
    </row>
    <row r="26" ht="25" customHeight="1" spans="1:11">
      <c r="A26" s="12">
        <v>23</v>
      </c>
      <c r="B26" s="13" t="s">
        <v>60</v>
      </c>
      <c r="C26" s="14" t="s">
        <v>12</v>
      </c>
      <c r="D26" s="15" t="s">
        <v>58</v>
      </c>
      <c r="E26" s="15" t="s">
        <v>14</v>
      </c>
      <c r="F26" s="16" t="s">
        <v>61</v>
      </c>
      <c r="G26" s="17" t="str">
        <f t="array" ref="G26">IFERROR(VLOOKUP(F26,IF({1,0},[1]汇总表!$B$4:$B$1001,[1]汇总表!$C$4:$C$1001),2,0),"0")</f>
        <v>2</v>
      </c>
      <c r="H26" s="18" t="str">
        <f t="array" ref="H26">IFERROR(VLOOKUP(F26,IF({1,0},[1]汇总表!$B$4:$B$1001,[1]汇总表!$L$4:$L$1001),2,0),"0")</f>
        <v>88.33</v>
      </c>
      <c r="I26" s="18">
        <f t="array" ref="I26">IFERROR(VLOOKUP(D26,IF({1,0},[1]岗位表!$C$2:$C$1001,[1]岗位表!$E$2:$E$1001),2,0),"")</f>
        <v>4</v>
      </c>
      <c r="J26" s="18">
        <f>IF(OR(F26="缺考",F26="放弃",F26="",H26="0"),"",SUMPRODUCT(($D$4:$D$1003=D26)*($H$4:$H$1003&gt;H26))+1)</f>
        <v>1</v>
      </c>
      <c r="K26" s="18" t="str">
        <f>IF(AND(J26&lt;=I26,VALUE(H26)&gt;=$N$1),"是","")</f>
        <v>是</v>
      </c>
    </row>
    <row r="27" ht="25" customHeight="1" spans="1:11">
      <c r="A27" s="12">
        <v>24</v>
      </c>
      <c r="B27" s="13" t="s">
        <v>62</v>
      </c>
      <c r="C27" s="14" t="s">
        <v>12</v>
      </c>
      <c r="D27" s="15" t="s">
        <v>58</v>
      </c>
      <c r="E27" s="15" t="s">
        <v>14</v>
      </c>
      <c r="F27" s="16" t="s">
        <v>63</v>
      </c>
      <c r="G27" s="17" t="str">
        <f t="array" ref="G27">IFERROR(VLOOKUP(F27,IF({1,0},[1]汇总表!$B$4:$B$1001,[1]汇总表!$C$4:$C$1001),2,0),"0")</f>
        <v>2</v>
      </c>
      <c r="H27" s="18" t="str">
        <f t="array" ref="H27">IFERROR(VLOOKUP(F27,IF({1,0},[1]汇总表!$B$4:$B$1001,[1]汇总表!$L$4:$L$1001),2,0),"0")</f>
        <v>85.00</v>
      </c>
      <c r="I27" s="18">
        <f t="array" ref="I27">IFERROR(VLOOKUP(D27,IF({1,0},[1]岗位表!$C$2:$C$1001,[1]岗位表!$E$2:$E$1001),2,0),"")</f>
        <v>4</v>
      </c>
      <c r="J27" s="18">
        <f>IF(OR(F27="缺考",F27="放弃",F27="",H27="0"),"",SUMPRODUCT(($D$4:$D$1003=D27)*($H$4:$H$1003&gt;H27))+1)</f>
        <v>3</v>
      </c>
      <c r="K27" s="18" t="str">
        <f>IF(AND(J27&lt;=I27,VALUE(H27)&gt;=$N$1),"是","")</f>
        <v>是</v>
      </c>
    </row>
    <row r="28" ht="25" customHeight="1" spans="1:11">
      <c r="A28" s="12">
        <v>25</v>
      </c>
      <c r="B28" s="13" t="s">
        <v>64</v>
      </c>
      <c r="C28" s="14" t="s">
        <v>12</v>
      </c>
      <c r="D28" s="15" t="s">
        <v>58</v>
      </c>
      <c r="E28" s="15" t="s">
        <v>14</v>
      </c>
      <c r="F28" s="16" t="s">
        <v>65</v>
      </c>
      <c r="G28" s="17" t="str">
        <f t="array" ref="G28">IFERROR(VLOOKUP(F28,IF({1,0},[1]汇总表!$B$4:$B$1001,[1]汇总表!$C$4:$C$1001),2,0),"0")</f>
        <v>2</v>
      </c>
      <c r="H28" s="18" t="str">
        <f t="array" ref="H28">IFERROR(VLOOKUP(F28,IF({1,0},[1]汇总表!$B$4:$B$1001,[1]汇总表!$L$4:$L$1001),2,0),"0")</f>
        <v>80.00</v>
      </c>
      <c r="I28" s="18">
        <f t="array" ref="I28">IFERROR(VLOOKUP(D28,IF({1,0},[1]岗位表!$C$2:$C$1001,[1]岗位表!$E$2:$E$1001),2,0),"")</f>
        <v>4</v>
      </c>
      <c r="J28" s="18">
        <f>IF(OR(F28="缺考",F28="放弃",F28="",H28="0"),"",SUMPRODUCT(($D$4:$D$1003=D28)*($H$4:$H$1003&gt;H28))+1)</f>
        <v>4</v>
      </c>
      <c r="K28" s="18" t="str">
        <f>IF(AND(J28&lt;=I28,VALUE(H28)&gt;=$N$1),"是","")</f>
        <v>是</v>
      </c>
    </row>
    <row r="29" ht="25" customHeight="1" spans="1:11">
      <c r="A29" s="12">
        <v>26</v>
      </c>
      <c r="B29" s="13" t="s">
        <v>66</v>
      </c>
      <c r="C29" s="14" t="s">
        <v>12</v>
      </c>
      <c r="D29" s="15" t="s">
        <v>58</v>
      </c>
      <c r="E29" s="15" t="s">
        <v>14</v>
      </c>
      <c r="F29" s="16" t="s">
        <v>67</v>
      </c>
      <c r="G29" s="17" t="str">
        <f t="array" ref="G29">IFERROR(VLOOKUP(F29,IF({1,0},[1]汇总表!$B$4:$B$1001,[1]汇总表!$C$4:$C$1001),2,0),"0")</f>
        <v>2</v>
      </c>
      <c r="H29" s="18" t="str">
        <f t="array" ref="H29">IFERROR(VLOOKUP(F29,IF({1,0},[1]汇总表!$B$4:$B$1001,[1]汇总表!$L$4:$L$1001),2,0),"0")</f>
        <v>56.67</v>
      </c>
      <c r="I29" s="18">
        <f t="array" ref="I29">IFERROR(VLOOKUP(D29,IF({1,0},[1]岗位表!$C$2:$C$1001,[1]岗位表!$E$2:$E$1001),2,0),"")</f>
        <v>4</v>
      </c>
      <c r="J29" s="18">
        <f>IF(OR(F29="缺考",F29="放弃",F29="",H29="0"),"",SUMPRODUCT(($D$4:$D$1003=D29)*($H$4:$H$1003&gt;H29))+1)</f>
        <v>5</v>
      </c>
      <c r="K29" s="18" t="str">
        <f>IF(AND(J29&lt;=I29,VALUE(H29)&gt;=$N$1),"是","")</f>
        <v/>
      </c>
    </row>
    <row r="30" ht="25" customHeight="1" spans="1:11">
      <c r="A30" s="12">
        <v>27</v>
      </c>
      <c r="B30" s="13" t="s">
        <v>68</v>
      </c>
      <c r="C30" s="14" t="s">
        <v>12</v>
      </c>
      <c r="D30" s="15" t="s">
        <v>58</v>
      </c>
      <c r="E30" s="15" t="s">
        <v>14</v>
      </c>
      <c r="F30" s="16" t="s">
        <v>69</v>
      </c>
      <c r="G30" s="17" t="str">
        <f t="array" ref="G30">IFERROR(VLOOKUP(F30,IF({1,0},[1]汇总表!$B$4:$B$1001,[1]汇总表!$C$4:$C$1001),2,0),"0")</f>
        <v>2</v>
      </c>
      <c r="H30" s="18" t="str">
        <f t="array" ref="H30">IFERROR(VLOOKUP(F30,IF({1,0},[1]汇总表!$B$4:$B$1001,[1]汇总表!$L$4:$L$1001),2,0),"0")</f>
        <v>50.00</v>
      </c>
      <c r="I30" s="18">
        <f t="array" ref="I30">IFERROR(VLOOKUP(D30,IF({1,0},[1]岗位表!$C$2:$C$1001,[1]岗位表!$E$2:$E$1001),2,0),"")</f>
        <v>4</v>
      </c>
      <c r="J30" s="18">
        <f>IF(OR(F30="缺考",F30="放弃",F30="",H30="0"),"",SUMPRODUCT(($D$4:$D$1003=D30)*($H$4:$H$1003&gt;H30))+1)</f>
        <v>6</v>
      </c>
      <c r="K30" s="18" t="str">
        <f>IF(AND(J30&lt;=I30,VALUE(H30)&gt;=$N$1),"是","")</f>
        <v/>
      </c>
    </row>
    <row r="31" ht="25" customHeight="1" spans="1:11">
      <c r="A31" s="12">
        <v>28</v>
      </c>
      <c r="B31" s="13" t="s">
        <v>70</v>
      </c>
      <c r="C31" s="14" t="s">
        <v>12</v>
      </c>
      <c r="D31" s="15" t="s">
        <v>58</v>
      </c>
      <c r="E31" s="15" t="s">
        <v>14</v>
      </c>
      <c r="F31" s="16" t="s">
        <v>71</v>
      </c>
      <c r="G31" s="17" t="str">
        <f t="array" ref="G31">IFERROR(VLOOKUP(F31,IF({1,0},[1]汇总表!$B$4:$B$1001,[1]汇总表!$C$4:$C$1001),2,0),"0")</f>
        <v>2</v>
      </c>
      <c r="H31" s="18" t="str">
        <f t="array" ref="H31">IFERROR(VLOOKUP(F31,IF({1,0},[1]汇总表!$B$4:$B$1001,[1]汇总表!$L$4:$L$1001),2,0),"0")</f>
        <v>33.33</v>
      </c>
      <c r="I31" s="18">
        <f t="array" ref="I31">IFERROR(VLOOKUP(D31,IF({1,0},[1]岗位表!$C$2:$C$1001,[1]岗位表!$E$2:$E$1001),2,0),"")</f>
        <v>4</v>
      </c>
      <c r="J31" s="18">
        <f>IF(OR(F31="缺考",F31="放弃",F31="",H31="0"),"",SUMPRODUCT(($D$4:$D$1003=D31)*($H$4:$H$1003&gt;H31))+1)</f>
        <v>7</v>
      </c>
      <c r="K31" s="18" t="str">
        <f>IF(AND(J31&lt;=I31,VALUE(H31)&gt;=$N$1),"是","")</f>
        <v/>
      </c>
    </row>
    <row r="32" ht="25" customHeight="1" spans="1:11">
      <c r="A32" s="12">
        <v>29</v>
      </c>
      <c r="B32" s="13" t="s">
        <v>72</v>
      </c>
      <c r="C32" s="14" t="s">
        <v>12</v>
      </c>
      <c r="D32" s="15" t="s">
        <v>73</v>
      </c>
      <c r="E32" s="15" t="s">
        <v>14</v>
      </c>
      <c r="F32" s="16" t="s">
        <v>74</v>
      </c>
      <c r="G32" s="17" t="str">
        <f t="array" ref="G32">IFERROR(VLOOKUP(F32,IF({1,0},[1]汇总表!$B$4:$B$1001,[1]汇总表!$C$4:$C$1001),2,0),"0")</f>
        <v>1</v>
      </c>
      <c r="H32" s="18" t="str">
        <f t="array" ref="H32">IFERROR(VLOOKUP(F32,IF({1,0},[1]汇总表!$B$4:$B$1001,[1]汇总表!$L$4:$L$1001),2,0),"0")</f>
        <v>83.33</v>
      </c>
      <c r="I32" s="18">
        <f t="array" ref="I32">IFERROR(VLOOKUP(D32,IF({1,0},[1]岗位表!$C$2:$C$1001,[1]岗位表!$E$2:$E$1001),2,0),"")</f>
        <v>1</v>
      </c>
      <c r="J32" s="18">
        <f>IF(OR(F32="缺考",F32="放弃",F32="",H32="0"),"",SUMPRODUCT(($D$4:$D$1003=D32)*($H$4:$H$1003&gt;H32))+1)</f>
        <v>1</v>
      </c>
      <c r="K32" s="18" t="str">
        <f>IF(AND(J32&lt;=I32,VALUE(H32)&gt;=$N$1),"是","")</f>
        <v>是</v>
      </c>
    </row>
    <row r="33" ht="25" customHeight="1" spans="1:11">
      <c r="A33" s="12">
        <v>30</v>
      </c>
      <c r="B33" s="13" t="s">
        <v>75</v>
      </c>
      <c r="C33" s="14" t="s">
        <v>12</v>
      </c>
      <c r="D33" s="15" t="s">
        <v>73</v>
      </c>
      <c r="E33" s="15" t="s">
        <v>14</v>
      </c>
      <c r="F33" s="16" t="s">
        <v>76</v>
      </c>
      <c r="G33" s="17" t="str">
        <f t="array" ref="G33">IFERROR(VLOOKUP(F33,IF({1,0},[1]汇总表!$B$4:$B$1001,[1]汇总表!$C$4:$C$1001),2,0),"0")</f>
        <v>1</v>
      </c>
      <c r="H33" s="18" t="str">
        <f t="array" ref="H33">IFERROR(VLOOKUP(F33,IF({1,0},[1]汇总表!$B$4:$B$1001,[1]汇总表!$L$4:$L$1001),2,0),"0")</f>
        <v>60.00</v>
      </c>
      <c r="I33" s="18">
        <f t="array" ref="I33">IFERROR(VLOOKUP(D33,IF({1,0},[1]岗位表!$C$2:$C$1001,[1]岗位表!$E$2:$E$1001),2,0),"")</f>
        <v>1</v>
      </c>
      <c r="J33" s="18">
        <f>IF(OR(F33="缺考",F33="放弃",F33="",H33="0"),"",SUMPRODUCT(($D$4:$D$1003=D33)*($H$4:$H$1003&gt;H33))+1)</f>
        <v>2</v>
      </c>
      <c r="K33" s="18" t="str">
        <f>IF(AND(J33&lt;=I33,VALUE(H33)&gt;=$N$1),"是","")</f>
        <v/>
      </c>
    </row>
    <row r="34" ht="25" customHeight="1" spans="1:11">
      <c r="A34" s="12">
        <v>31</v>
      </c>
      <c r="B34" s="13" t="s">
        <v>34</v>
      </c>
      <c r="C34" s="14" t="s">
        <v>12</v>
      </c>
      <c r="D34" s="15" t="s">
        <v>73</v>
      </c>
      <c r="E34" s="15" t="s">
        <v>14</v>
      </c>
      <c r="F34" s="16" t="s">
        <v>77</v>
      </c>
      <c r="G34" s="17" t="str">
        <f t="array" ref="G34">IFERROR(VLOOKUP(F34,IF({1,0},[1]汇总表!$B$4:$B$1001,[1]汇总表!$C$4:$C$1001),2,0),"0")</f>
        <v>1</v>
      </c>
      <c r="H34" s="18" t="str">
        <f t="array" ref="H34">IFERROR(VLOOKUP(F34,IF({1,0},[1]汇总表!$B$4:$B$1001,[1]汇总表!$L$4:$L$1001),2,0),"0")</f>
        <v>48.33</v>
      </c>
      <c r="I34" s="18">
        <f t="array" ref="I34">IFERROR(VLOOKUP(D34,IF({1,0},[1]岗位表!$C$2:$C$1001,[1]岗位表!$E$2:$E$1001),2,0),"")</f>
        <v>1</v>
      </c>
      <c r="J34" s="18">
        <f>IF(OR(F34="缺考",F34="放弃",F34="",H34="0"),"",SUMPRODUCT(($D$4:$D$1003=D34)*($H$4:$H$1003&gt;H34))+1)</f>
        <v>3</v>
      </c>
      <c r="K34" s="18" t="str">
        <f>IF(AND(J34&lt;=I34,VALUE(H34)&gt;=$N$1),"是","")</f>
        <v/>
      </c>
    </row>
    <row r="35" ht="25" customHeight="1" spans="1:11">
      <c r="A35" s="12">
        <v>32</v>
      </c>
      <c r="B35" s="13" t="s">
        <v>78</v>
      </c>
      <c r="C35" s="14" t="s">
        <v>12</v>
      </c>
      <c r="D35" s="15" t="s">
        <v>73</v>
      </c>
      <c r="E35" s="15" t="s">
        <v>14</v>
      </c>
      <c r="F35" s="16" t="s">
        <v>79</v>
      </c>
      <c r="G35" s="17" t="str">
        <f t="array" ref="G35">IFERROR(VLOOKUP(F35,IF({1,0},[1]汇总表!$B$4:$B$1001,[1]汇总表!$C$4:$C$1001),2,0),"0")</f>
        <v>1</v>
      </c>
      <c r="H35" s="18" t="str">
        <f t="array" ref="H35">IFERROR(VLOOKUP(F35,IF({1,0},[1]汇总表!$B$4:$B$1001,[1]汇总表!$L$4:$L$1001),2,0),"0")</f>
        <v>46.67</v>
      </c>
      <c r="I35" s="18">
        <f t="array" ref="I35">IFERROR(VLOOKUP(D35,IF({1,0},[1]岗位表!$C$2:$C$1001,[1]岗位表!$E$2:$E$1001),2,0),"")</f>
        <v>1</v>
      </c>
      <c r="J35" s="18">
        <f>IF(OR(F35="缺考",F35="放弃",F35="",H35="0"),"",SUMPRODUCT(($D$4:$D$1003=D35)*($H$4:$H$1003&gt;H35))+1)</f>
        <v>4</v>
      </c>
      <c r="K35" s="18" t="str">
        <f>IF(AND(J35&lt;=I35,VALUE(H35)&gt;=$N$1),"是","")</f>
        <v/>
      </c>
    </row>
    <row r="36" ht="25" customHeight="1" spans="1:11">
      <c r="A36" s="12">
        <v>33</v>
      </c>
      <c r="B36" s="13" t="s">
        <v>80</v>
      </c>
      <c r="C36" s="14" t="s">
        <v>12</v>
      </c>
      <c r="D36" s="15" t="s">
        <v>73</v>
      </c>
      <c r="E36" s="15" t="s">
        <v>14</v>
      </c>
      <c r="F36" s="16" t="s">
        <v>81</v>
      </c>
      <c r="G36" s="17" t="str">
        <f t="array" ref="G36">IFERROR(VLOOKUP(F36,IF({1,0},[1]汇总表!$B$4:$B$1001,[1]汇总表!$C$4:$C$1001),2,0),"0")</f>
        <v>1</v>
      </c>
      <c r="H36" s="18" t="str">
        <f t="array" ref="H36">IFERROR(VLOOKUP(F36,IF({1,0},[1]汇总表!$B$4:$B$1001,[1]汇总表!$L$4:$L$1001),2,0),"0")</f>
        <v>43.33</v>
      </c>
      <c r="I36" s="18">
        <f t="array" ref="I36">IFERROR(VLOOKUP(D36,IF({1,0},[1]岗位表!$C$2:$C$1001,[1]岗位表!$E$2:$E$1001),2,0),"")</f>
        <v>1</v>
      </c>
      <c r="J36" s="18">
        <f>IF(OR(F36="缺考",F36="放弃",F36="",H36="0"),"",SUMPRODUCT(($D$4:$D$1003=D36)*($H$4:$H$1003&gt;H36))+1)</f>
        <v>5</v>
      </c>
      <c r="K36" s="18" t="str">
        <f>IF(AND(J36&lt;=I36,VALUE(H36)&gt;=$N$1),"是","")</f>
        <v/>
      </c>
    </row>
    <row r="37" ht="25" customHeight="1" spans="1:11">
      <c r="A37" s="12">
        <v>34</v>
      </c>
      <c r="B37" s="13" t="s">
        <v>82</v>
      </c>
      <c r="C37" s="14" t="s">
        <v>12</v>
      </c>
      <c r="D37" s="15" t="s">
        <v>83</v>
      </c>
      <c r="E37" s="15" t="s">
        <v>14</v>
      </c>
      <c r="F37" s="16" t="s">
        <v>84</v>
      </c>
      <c r="G37" s="17" t="str">
        <f t="array" ref="G37">IFERROR(VLOOKUP(F37,IF({1,0},[1]汇总表!$B$4:$B$1001,[1]汇总表!$C$4:$C$1001),2,0),"0")</f>
        <v>2</v>
      </c>
      <c r="H37" s="18" t="str">
        <f t="array" ref="H37">IFERROR(VLOOKUP(F37,IF({1,0},[1]汇总表!$B$4:$B$1001,[1]汇总表!$L$4:$L$1001),2,0),"0")</f>
        <v>85.00</v>
      </c>
      <c r="I37" s="18">
        <f t="array" ref="I37">IFERROR(VLOOKUP(D37,IF({1,0},[1]岗位表!$C$2:$C$1001,[1]岗位表!$E$2:$E$1001),2,0),"")</f>
        <v>3</v>
      </c>
      <c r="J37" s="18">
        <f>IF(OR(F37="缺考",F37="放弃",F37="",H37="0"),"",SUMPRODUCT(($D$4:$D$1003=D37)*($H$4:$H$1003&gt;H37))+1)</f>
        <v>1</v>
      </c>
      <c r="K37" s="18" t="str">
        <f>IF(AND(J37&lt;=I37,VALUE(H37)&gt;=$N$1),"是","")</f>
        <v>是</v>
      </c>
    </row>
    <row r="38" ht="25" customHeight="1" spans="1:11">
      <c r="A38" s="12">
        <v>35</v>
      </c>
      <c r="B38" s="13" t="s">
        <v>85</v>
      </c>
      <c r="C38" s="14" t="s">
        <v>12</v>
      </c>
      <c r="D38" s="15" t="s">
        <v>83</v>
      </c>
      <c r="E38" s="15" t="s">
        <v>14</v>
      </c>
      <c r="F38" s="16" t="s">
        <v>86</v>
      </c>
      <c r="G38" s="17" t="str">
        <f t="array" ref="G38">IFERROR(VLOOKUP(F38,IF({1,0},[1]汇总表!$B$4:$B$1001,[1]汇总表!$C$4:$C$1001),2,0),"0")</f>
        <v>2</v>
      </c>
      <c r="H38" s="18" t="str">
        <f t="array" ref="H38">IFERROR(VLOOKUP(F38,IF({1,0},[1]汇总表!$B$4:$B$1001,[1]汇总表!$L$4:$L$1001),2,0),"0")</f>
        <v>83.33</v>
      </c>
      <c r="I38" s="18">
        <f t="array" ref="I38">IFERROR(VLOOKUP(D38,IF({1,0},[1]岗位表!$C$2:$C$1001,[1]岗位表!$E$2:$E$1001),2,0),"")</f>
        <v>3</v>
      </c>
      <c r="J38" s="18">
        <f>IF(OR(F38="缺考",F38="放弃",F38="",H38="0"),"",SUMPRODUCT(($D$4:$D$1003=D38)*($H$4:$H$1003&gt;H38))+1)</f>
        <v>2</v>
      </c>
      <c r="K38" s="18" t="str">
        <f>IF(AND(J38&lt;=I38,VALUE(H38)&gt;=$N$1),"是","")</f>
        <v>是</v>
      </c>
    </row>
    <row r="39" ht="25" customHeight="1" spans="1:11">
      <c r="A39" s="12">
        <v>36</v>
      </c>
      <c r="B39" s="13" t="s">
        <v>87</v>
      </c>
      <c r="C39" s="14" t="s">
        <v>12</v>
      </c>
      <c r="D39" s="15" t="s">
        <v>83</v>
      </c>
      <c r="E39" s="15" t="s">
        <v>14</v>
      </c>
      <c r="F39" s="16" t="s">
        <v>88</v>
      </c>
      <c r="G39" s="17" t="str">
        <f t="array" ref="G39">IFERROR(VLOOKUP(F39,IF({1,0},[1]汇总表!$B$4:$B$1001,[1]汇总表!$C$4:$C$1001),2,0),"0")</f>
        <v>2</v>
      </c>
      <c r="H39" s="18" t="str">
        <f t="array" ref="H39">IFERROR(VLOOKUP(F39,IF({1,0},[1]汇总表!$B$4:$B$1001,[1]汇总表!$L$4:$L$1001),2,0),"0")</f>
        <v>83.33</v>
      </c>
      <c r="I39" s="18">
        <f t="array" ref="I39">IFERROR(VLOOKUP(D39,IF({1,0},[1]岗位表!$C$2:$C$1001,[1]岗位表!$E$2:$E$1001),2,0),"")</f>
        <v>3</v>
      </c>
      <c r="J39" s="18">
        <f>IF(OR(F39="缺考",F39="放弃",F39="",H39="0"),"",SUMPRODUCT(($D$4:$D$1003=D39)*($H$4:$H$1003&gt;H39))+1)</f>
        <v>2</v>
      </c>
      <c r="K39" s="18" t="str">
        <f>IF(AND(J39&lt;=I39,VALUE(H39)&gt;=$N$1),"是","")</f>
        <v>是</v>
      </c>
    </row>
    <row r="40" ht="25" customHeight="1" spans="1:11">
      <c r="A40" s="12">
        <v>37</v>
      </c>
      <c r="B40" s="13" t="s">
        <v>89</v>
      </c>
      <c r="C40" s="14" t="s">
        <v>12</v>
      </c>
      <c r="D40" s="15" t="s">
        <v>83</v>
      </c>
      <c r="E40" s="15" t="s">
        <v>14</v>
      </c>
      <c r="F40" s="16" t="s">
        <v>90</v>
      </c>
      <c r="G40" s="17" t="str">
        <f t="array" ref="G40">IFERROR(VLOOKUP(F40,IF({1,0},[1]汇总表!$B$4:$B$1001,[1]汇总表!$C$4:$C$1001),2,0),"0")</f>
        <v>2</v>
      </c>
      <c r="H40" s="18" t="str">
        <f t="array" ref="H40">IFERROR(VLOOKUP(F40,IF({1,0},[1]汇总表!$B$4:$B$1001,[1]汇总表!$L$4:$L$1001),2,0),"0")</f>
        <v>65.00</v>
      </c>
      <c r="I40" s="18">
        <f t="array" ref="I40">IFERROR(VLOOKUP(D40,IF({1,0},[1]岗位表!$C$2:$C$1001,[1]岗位表!$E$2:$E$1001),2,0),"")</f>
        <v>3</v>
      </c>
      <c r="J40" s="18">
        <f>IF(OR(F40="缺考",F40="放弃",F40="",H40="0"),"",SUMPRODUCT(($D$4:$D$1003=D40)*($H$4:$H$1003&gt;H40))+1)</f>
        <v>4</v>
      </c>
      <c r="K40" s="18" t="str">
        <f>IF(AND(J40&lt;=I40,VALUE(H40)&gt;=$N$1),"是","")</f>
        <v/>
      </c>
    </row>
    <row r="41" ht="25" customHeight="1" spans="1:11">
      <c r="A41" s="12">
        <v>38</v>
      </c>
      <c r="B41" s="13" t="s">
        <v>91</v>
      </c>
      <c r="C41" s="14" t="s">
        <v>12</v>
      </c>
      <c r="D41" s="15" t="s">
        <v>83</v>
      </c>
      <c r="E41" s="15" t="s">
        <v>14</v>
      </c>
      <c r="F41" s="16" t="s">
        <v>92</v>
      </c>
      <c r="G41" s="17" t="str">
        <f t="array" ref="G41">IFERROR(VLOOKUP(F41,IF({1,0},[1]汇总表!$B$4:$B$1001,[1]汇总表!$C$4:$C$1001),2,0),"0")</f>
        <v>2</v>
      </c>
      <c r="H41" s="18" t="str">
        <f t="array" ref="H41">IFERROR(VLOOKUP(F41,IF({1,0},[1]汇总表!$B$4:$B$1001,[1]汇总表!$L$4:$L$1001),2,0),"0")</f>
        <v>61.67</v>
      </c>
      <c r="I41" s="18">
        <f t="array" ref="I41">IFERROR(VLOOKUP(D41,IF({1,0},[1]岗位表!$C$2:$C$1001,[1]岗位表!$E$2:$E$1001),2,0),"")</f>
        <v>3</v>
      </c>
      <c r="J41" s="18">
        <f>IF(OR(F41="缺考",F41="放弃",F41="",H41="0"),"",SUMPRODUCT(($D$4:$D$1003=D41)*($H$4:$H$1003&gt;H41))+1)</f>
        <v>5</v>
      </c>
      <c r="K41" s="18" t="str">
        <f>IF(AND(J41&lt;=I41,VALUE(H41)&gt;=$N$1),"是","")</f>
        <v/>
      </c>
    </row>
    <row r="42" ht="25" customHeight="1" spans="1:11">
      <c r="A42" s="12">
        <v>39</v>
      </c>
      <c r="B42" s="13" t="s">
        <v>93</v>
      </c>
      <c r="C42" s="14" t="s">
        <v>12</v>
      </c>
      <c r="D42" s="15" t="s">
        <v>83</v>
      </c>
      <c r="E42" s="15" t="s">
        <v>14</v>
      </c>
      <c r="F42" s="16" t="s">
        <v>94</v>
      </c>
      <c r="G42" s="17" t="str">
        <f t="array" ref="G42">IFERROR(VLOOKUP(F42,IF({1,0},[1]汇总表!$B$4:$B$1001,[1]汇总表!$C$4:$C$1001),2,0),"0")</f>
        <v>2</v>
      </c>
      <c r="H42" s="18" t="str">
        <f t="array" ref="H42">IFERROR(VLOOKUP(F42,IF({1,0},[1]汇总表!$B$4:$B$1001,[1]汇总表!$L$4:$L$1001),2,0),"0")</f>
        <v>60.00</v>
      </c>
      <c r="I42" s="18">
        <f t="array" ref="I42">IFERROR(VLOOKUP(D42,IF({1,0},[1]岗位表!$C$2:$C$1001,[1]岗位表!$E$2:$E$1001),2,0),"")</f>
        <v>3</v>
      </c>
      <c r="J42" s="18">
        <f>IF(OR(F42="缺考",F42="放弃",F42="",H42="0"),"",SUMPRODUCT(($D$4:$D$1003=D42)*($H$4:$H$1003&gt;H42))+1)</f>
        <v>6</v>
      </c>
      <c r="K42" s="18" t="str">
        <f>IF(AND(J42&lt;=I42,VALUE(H42)&gt;=$N$1),"是","")</f>
        <v/>
      </c>
    </row>
    <row r="43" ht="25" customHeight="1" spans="1:11">
      <c r="A43" s="12">
        <v>40</v>
      </c>
      <c r="B43" s="13" t="s">
        <v>95</v>
      </c>
      <c r="C43" s="14" t="s">
        <v>12</v>
      </c>
      <c r="D43" s="15" t="s">
        <v>83</v>
      </c>
      <c r="E43" s="15" t="s">
        <v>14</v>
      </c>
      <c r="F43" s="16" t="s">
        <v>96</v>
      </c>
      <c r="G43" s="17" t="str">
        <f t="array" ref="G43">IFERROR(VLOOKUP(F43,IF({1,0},[1]汇总表!$B$4:$B$1001,[1]汇总表!$C$4:$C$1001),2,0),"0")</f>
        <v>2</v>
      </c>
      <c r="H43" s="18" t="str">
        <f t="array" ref="H43">IFERROR(VLOOKUP(F43,IF({1,0},[1]汇总表!$B$4:$B$1001,[1]汇总表!$L$4:$L$1001),2,0),"0")</f>
        <v>55.00</v>
      </c>
      <c r="I43" s="18">
        <f t="array" ref="I43">IFERROR(VLOOKUP(D43,IF({1,0},[1]岗位表!$C$2:$C$1001,[1]岗位表!$E$2:$E$1001),2,0),"")</f>
        <v>3</v>
      </c>
      <c r="J43" s="18">
        <f>IF(OR(F43="缺考",F43="放弃",F43="",H43="0"),"",SUMPRODUCT(($D$4:$D$1003=D43)*($H$4:$H$1003&gt;H43))+1)</f>
        <v>7</v>
      </c>
      <c r="K43" s="18" t="str">
        <f>IF(AND(J43&lt;=I43,VALUE(H43)&gt;=$N$1),"是","")</f>
        <v/>
      </c>
    </row>
    <row r="44" ht="25" customHeight="1" spans="1:11">
      <c r="A44" s="12">
        <v>41</v>
      </c>
      <c r="B44" s="13" t="s">
        <v>97</v>
      </c>
      <c r="C44" s="14" t="s">
        <v>12</v>
      </c>
      <c r="D44" s="15" t="s">
        <v>83</v>
      </c>
      <c r="E44" s="15" t="s">
        <v>14</v>
      </c>
      <c r="F44" s="16" t="s">
        <v>98</v>
      </c>
      <c r="G44" s="17" t="str">
        <f t="array" ref="G44">IFERROR(VLOOKUP(F44,IF({1,0},[1]汇总表!$B$4:$B$1001,[1]汇总表!$C$4:$C$1001),2,0),"0")</f>
        <v>2</v>
      </c>
      <c r="H44" s="18" t="str">
        <f t="array" ref="H44">IFERROR(VLOOKUP(F44,IF({1,0},[1]汇总表!$B$4:$B$1001,[1]汇总表!$L$4:$L$1001),2,0),"0")</f>
        <v>50.00</v>
      </c>
      <c r="I44" s="18">
        <f t="array" ref="I44">IFERROR(VLOOKUP(D44,IF({1,0},[1]岗位表!$C$2:$C$1001,[1]岗位表!$E$2:$E$1001),2,0),"")</f>
        <v>3</v>
      </c>
      <c r="J44" s="18">
        <f>IF(OR(F44="缺考",F44="放弃",F44="",H44="0"),"",SUMPRODUCT(($D$4:$D$1003=D44)*($H$4:$H$1003&gt;H44))+1)</f>
        <v>8</v>
      </c>
      <c r="K44" s="18" t="str">
        <f>IF(AND(J44&lt;=I44,VALUE(H44)&gt;=$N$1),"是","")</f>
        <v/>
      </c>
    </row>
    <row r="45" ht="25" customHeight="1" spans="1:11">
      <c r="A45" s="12">
        <v>42</v>
      </c>
      <c r="B45" s="13" t="s">
        <v>99</v>
      </c>
      <c r="C45" s="14" t="s">
        <v>12</v>
      </c>
      <c r="D45" s="15" t="s">
        <v>100</v>
      </c>
      <c r="E45" s="15" t="s">
        <v>14</v>
      </c>
      <c r="F45" s="16" t="s">
        <v>101</v>
      </c>
      <c r="G45" s="17" t="str">
        <f t="array" ref="G45">IFERROR(VLOOKUP(F45,IF({1,0},[1]汇总表!$B$4:$B$1001,[1]汇总表!$C$4:$C$1001),2,0),"0")</f>
        <v>2</v>
      </c>
      <c r="H45" s="18" t="str">
        <f t="array" ref="H45">IFERROR(VLOOKUP(F45,IF({1,0},[1]汇总表!$B$4:$B$1001,[1]汇总表!$L$4:$L$1001),2,0),"0")</f>
        <v>88.33</v>
      </c>
      <c r="I45" s="18">
        <f t="array" ref="I45">IFERROR(VLOOKUP(D45,IF({1,0},[1]岗位表!$C$2:$C$1001,[1]岗位表!$E$2:$E$1001),2,0),"")</f>
        <v>1</v>
      </c>
      <c r="J45" s="18">
        <f>IF(OR(F45="缺考",F45="放弃",F45="",H45="0"),"",SUMPRODUCT(($D$4:$D$1003=D45)*($H$4:$H$1003&gt;H45))+1)</f>
        <v>1</v>
      </c>
      <c r="K45" s="18" t="str">
        <f>IF(AND(J45&lt;=I45,VALUE(H45)&gt;=$N$1),"是","")</f>
        <v>是</v>
      </c>
    </row>
    <row r="46" ht="25" customHeight="1" spans="1:11">
      <c r="A46" s="12">
        <v>43</v>
      </c>
      <c r="B46" s="19" t="s">
        <v>102</v>
      </c>
      <c r="C46" s="14" t="s">
        <v>12</v>
      </c>
      <c r="D46" s="15" t="s">
        <v>103</v>
      </c>
      <c r="E46" s="15" t="s">
        <v>14</v>
      </c>
      <c r="F46" s="16" t="s">
        <v>104</v>
      </c>
      <c r="G46" s="17" t="str">
        <f t="array" ref="G46">IFERROR(VLOOKUP(F46,IF({1,0},[1]汇总表!$B$4:$B$1001,[1]汇总表!$C$4:$C$1001),2,0),"0")</f>
        <v>2</v>
      </c>
      <c r="H46" s="18" t="str">
        <f t="array" ref="H46">IFERROR(VLOOKUP(F46,IF({1,0},[1]汇总表!$B$4:$B$1001,[1]汇总表!$L$4:$L$1001),2,0),"0")</f>
        <v>80.00</v>
      </c>
      <c r="I46" s="18">
        <f t="array" ref="I46">IFERROR(VLOOKUP(D46,IF({1,0},[1]岗位表!$C$2:$C$1001,[1]岗位表!$E$2:$E$1001),2,0),"")</f>
        <v>1</v>
      </c>
      <c r="J46" s="18">
        <f>IF(OR(F46="缺考",F46="放弃",F46="",H46="0"),"",SUMPRODUCT(($D$4:$D$1003=D46)*($H$4:$H$1003&gt;H46))+1)</f>
        <v>1</v>
      </c>
      <c r="K46" s="18" t="str">
        <f>IF(AND(J46&lt;=I46,VALUE(H46)&gt;=$N$1),"是","")</f>
        <v>是</v>
      </c>
    </row>
    <row r="47" ht="25" customHeight="1" spans="1:11">
      <c r="A47" s="12">
        <v>44</v>
      </c>
      <c r="B47" s="13" t="s">
        <v>105</v>
      </c>
      <c r="C47" s="14" t="s">
        <v>12</v>
      </c>
      <c r="D47" s="15" t="s">
        <v>103</v>
      </c>
      <c r="E47" s="15" t="s">
        <v>14</v>
      </c>
      <c r="F47" s="16" t="s">
        <v>106</v>
      </c>
      <c r="G47" s="17" t="str">
        <f t="array" ref="G47">IFERROR(VLOOKUP(F47,IF({1,0},[1]汇总表!$B$4:$B$1001,[1]汇总表!$C$4:$C$1001),2,0),"0")</f>
        <v>2</v>
      </c>
      <c r="H47" s="18" t="str">
        <f t="array" ref="H47">IFERROR(VLOOKUP(F47,IF({1,0},[1]汇总表!$B$4:$B$1001,[1]汇总表!$L$4:$L$1001),2,0),"0")</f>
        <v>60.00</v>
      </c>
      <c r="I47" s="18">
        <f t="array" ref="I47">IFERROR(VLOOKUP(D47,IF({1,0},[1]岗位表!$C$2:$C$1001,[1]岗位表!$E$2:$E$1001),2,0),"")</f>
        <v>1</v>
      </c>
      <c r="J47" s="18">
        <f>IF(OR(F47="缺考",F47="放弃",F47="",H47="0"),"",SUMPRODUCT(($D$4:$D$1003=D47)*($H$4:$H$1003&gt;H47))+1)</f>
        <v>2</v>
      </c>
      <c r="K47" s="18" t="str">
        <f>IF(AND(J47&lt;=I47,VALUE(H47)&gt;=$N$1),"是","")</f>
        <v/>
      </c>
    </row>
    <row r="48" ht="25" customHeight="1" spans="1:11">
      <c r="A48" s="12">
        <v>45</v>
      </c>
      <c r="B48" s="19" t="s">
        <v>107</v>
      </c>
      <c r="C48" s="14" t="s">
        <v>12</v>
      </c>
      <c r="D48" s="15" t="s">
        <v>103</v>
      </c>
      <c r="E48" s="15" t="s">
        <v>14</v>
      </c>
      <c r="F48" s="16" t="s">
        <v>108</v>
      </c>
      <c r="G48" s="17" t="str">
        <f t="array" ref="G48">IFERROR(VLOOKUP(F48,IF({1,0},[1]汇总表!$B$4:$B$1001,[1]汇总表!$C$4:$C$1001),2,0),"0")</f>
        <v>2</v>
      </c>
      <c r="H48" s="18" t="str">
        <f t="array" ref="H48">IFERROR(VLOOKUP(F48,IF({1,0},[1]汇总表!$B$4:$B$1001,[1]汇总表!$L$4:$L$1001),2,0),"0")</f>
        <v>58.33</v>
      </c>
      <c r="I48" s="18">
        <f t="array" ref="I48">IFERROR(VLOOKUP(D48,IF({1,0},[1]岗位表!$C$2:$C$1001,[1]岗位表!$E$2:$E$1001),2,0),"")</f>
        <v>1</v>
      </c>
      <c r="J48" s="18">
        <f>IF(OR(F48="缺考",F48="放弃",F48="",H48="0"),"",SUMPRODUCT(($D$4:$D$1003=D48)*($H$4:$H$1003&gt;H48))+1)</f>
        <v>3</v>
      </c>
      <c r="K48" s="18" t="str">
        <f>IF(AND(J48&lt;=I48,VALUE(H48)&gt;=$N$1),"是","")</f>
        <v/>
      </c>
    </row>
    <row r="49" ht="25" customHeight="1" spans="1:11">
      <c r="A49" s="12">
        <v>46</v>
      </c>
      <c r="B49" s="19" t="s">
        <v>109</v>
      </c>
      <c r="C49" s="14" t="s">
        <v>12</v>
      </c>
      <c r="D49" s="15" t="s">
        <v>103</v>
      </c>
      <c r="E49" s="15" t="s">
        <v>14</v>
      </c>
      <c r="F49" s="16" t="s">
        <v>110</v>
      </c>
      <c r="G49" s="17" t="str">
        <f t="array" ref="G49">IFERROR(VLOOKUP(F49,IF({1,0},[1]汇总表!$B$4:$B$1001,[1]汇总表!$C$4:$C$1001),2,0),"0")</f>
        <v>2</v>
      </c>
      <c r="H49" s="18" t="str">
        <f t="array" ref="H49">IFERROR(VLOOKUP(F49,IF({1,0},[1]汇总表!$B$4:$B$1001,[1]汇总表!$L$4:$L$1001),2,0),"0")</f>
        <v>55.00</v>
      </c>
      <c r="I49" s="18">
        <f t="array" ref="I49">IFERROR(VLOOKUP(D49,IF({1,0},[1]岗位表!$C$2:$C$1001,[1]岗位表!$E$2:$E$1001),2,0),"")</f>
        <v>1</v>
      </c>
      <c r="J49" s="18">
        <f>IF(OR(F49="缺考",F49="放弃",F49="",H49="0"),"",SUMPRODUCT(($D$4:$D$1003=D49)*($H$4:$H$1003&gt;H49))+1)</f>
        <v>4</v>
      </c>
      <c r="K49" s="18" t="str">
        <f>IF(AND(J49&lt;=I49,VALUE(H49)&gt;=$N$1),"是","")</f>
        <v/>
      </c>
    </row>
    <row r="50" ht="25" customHeight="1" spans="1:11">
      <c r="A50" s="12">
        <v>47</v>
      </c>
      <c r="B50" s="19" t="s">
        <v>111</v>
      </c>
      <c r="C50" s="14" t="s">
        <v>12</v>
      </c>
      <c r="D50" s="15" t="s">
        <v>103</v>
      </c>
      <c r="E50" s="15" t="s">
        <v>14</v>
      </c>
      <c r="F50" s="16" t="s">
        <v>112</v>
      </c>
      <c r="G50" s="17" t="str">
        <f t="array" ref="G50">IFERROR(VLOOKUP(F50,IF({1,0},[1]汇总表!$B$4:$B$1001,[1]汇总表!$C$4:$C$1001),2,0),"0")</f>
        <v>2</v>
      </c>
      <c r="H50" s="18" t="str">
        <f t="array" ref="H50">IFERROR(VLOOKUP(F50,IF({1,0},[1]汇总表!$B$4:$B$1001,[1]汇总表!$L$4:$L$1001),2,0),"0")</f>
        <v>53.33</v>
      </c>
      <c r="I50" s="18">
        <f t="array" ref="I50">IFERROR(VLOOKUP(D50,IF({1,0},[1]岗位表!$C$2:$C$1001,[1]岗位表!$E$2:$E$1001),2,0),"")</f>
        <v>1</v>
      </c>
      <c r="J50" s="18">
        <f>IF(OR(F50="缺考",F50="放弃",F50="",H50="0"),"",SUMPRODUCT(($D$4:$D$1003=D50)*($H$4:$H$1003&gt;H50))+1)</f>
        <v>5</v>
      </c>
      <c r="K50" s="18" t="str">
        <f>IF(AND(J50&lt;=I50,VALUE(H50)&gt;=$N$1),"是","")</f>
        <v/>
      </c>
    </row>
    <row r="51" ht="25" customHeight="1" spans="1:11">
      <c r="A51" s="12">
        <v>48</v>
      </c>
      <c r="B51" s="19" t="s">
        <v>113</v>
      </c>
      <c r="C51" s="14" t="s">
        <v>12</v>
      </c>
      <c r="D51" s="15" t="s">
        <v>103</v>
      </c>
      <c r="E51" s="15" t="s">
        <v>14</v>
      </c>
      <c r="F51" s="16" t="s">
        <v>114</v>
      </c>
      <c r="G51" s="17" t="str">
        <f t="array" ref="G51">IFERROR(VLOOKUP(F51,IF({1,0},[1]汇总表!$B$4:$B$1001,[1]汇总表!$C$4:$C$1001),2,0),"0")</f>
        <v>2</v>
      </c>
      <c r="H51" s="18" t="str">
        <f t="array" ref="H51">IFERROR(VLOOKUP(F51,IF({1,0},[1]汇总表!$B$4:$B$1001,[1]汇总表!$L$4:$L$1001),2,0),"0")</f>
        <v>51.67</v>
      </c>
      <c r="I51" s="18">
        <f t="array" ref="I51">IFERROR(VLOOKUP(D51,IF({1,0},[1]岗位表!$C$2:$C$1001,[1]岗位表!$E$2:$E$1001),2,0),"")</f>
        <v>1</v>
      </c>
      <c r="J51" s="18">
        <f>IF(OR(F51="缺考",F51="放弃",F51="",H51="0"),"",SUMPRODUCT(($D$4:$D$1003=D51)*($H$4:$H$1003&gt;H51))+1)</f>
        <v>6</v>
      </c>
      <c r="K51" s="18" t="str">
        <f>IF(AND(J51&lt;=I51,VALUE(H51)&gt;=$N$1),"是","")</f>
        <v/>
      </c>
    </row>
    <row r="52" ht="25" customHeight="1" spans="1:11">
      <c r="A52" s="12">
        <v>49</v>
      </c>
      <c r="B52" s="19" t="s">
        <v>115</v>
      </c>
      <c r="C52" s="14" t="s">
        <v>12</v>
      </c>
      <c r="D52" s="15" t="s">
        <v>103</v>
      </c>
      <c r="E52" s="15" t="s">
        <v>14</v>
      </c>
      <c r="F52" s="16" t="s">
        <v>116</v>
      </c>
      <c r="G52" s="17" t="str">
        <f t="array" ref="G52">IFERROR(VLOOKUP(F52,IF({1,0},[1]汇总表!$B$4:$B$1001,[1]汇总表!$C$4:$C$1001),2,0),"0")</f>
        <v>2</v>
      </c>
      <c r="H52" s="18" t="str">
        <f t="array" ref="H52">IFERROR(VLOOKUP(F52,IF({1,0},[1]汇总表!$B$4:$B$1001,[1]汇总表!$L$4:$L$1001),2,0),"0")</f>
        <v>51.67</v>
      </c>
      <c r="I52" s="18">
        <f t="array" ref="I52">IFERROR(VLOOKUP(D52,IF({1,0},[1]岗位表!$C$2:$C$1001,[1]岗位表!$E$2:$E$1001),2,0),"")</f>
        <v>1</v>
      </c>
      <c r="J52" s="18">
        <f>IF(OR(F52="缺考",F52="放弃",F52="",H52="0"),"",SUMPRODUCT(($D$4:$D$1003=D52)*($H$4:$H$1003&gt;H52))+1)</f>
        <v>6</v>
      </c>
      <c r="K52" s="18" t="str">
        <f>IF(AND(J52&lt;=I52,VALUE(H52)&gt;=$N$1),"是","")</f>
        <v/>
      </c>
    </row>
    <row r="53" ht="25" customHeight="1" spans="1:11">
      <c r="A53" s="12">
        <v>50</v>
      </c>
      <c r="B53" s="19" t="s">
        <v>117</v>
      </c>
      <c r="C53" s="14" t="s">
        <v>12</v>
      </c>
      <c r="D53" s="15" t="s">
        <v>103</v>
      </c>
      <c r="E53" s="15" t="s">
        <v>14</v>
      </c>
      <c r="F53" s="16" t="s">
        <v>118</v>
      </c>
      <c r="G53" s="17" t="str">
        <f t="array" ref="G53">IFERROR(VLOOKUP(F53,IF({1,0},[1]汇总表!$B$4:$B$1001,[1]汇总表!$C$4:$C$1001),2,0),"0")</f>
        <v>0</v>
      </c>
      <c r="H53" s="18" t="str">
        <f t="array" ref="H53">IFERROR(VLOOKUP(F53,IF({1,0},[1]汇总表!$B$4:$B$1001,[1]汇总表!$L$4:$L$1001),2,0),"0")</f>
        <v>0</v>
      </c>
      <c r="I53" s="18">
        <f t="array" ref="I53">IFERROR(VLOOKUP(D53,IF({1,0},[1]岗位表!$C$2:$C$1001,[1]岗位表!$E$2:$E$1001),2,0),"")</f>
        <v>1</v>
      </c>
      <c r="J53" s="18" t="str">
        <f>IF(OR(F53="缺考",F53="放弃",F53="",H53="0"),"",SUMPRODUCT(($D$4:$D$1003=D53)*($H$4:$H$1003&gt;H53))+1)</f>
        <v/>
      </c>
      <c r="K53" s="18" t="str">
        <f>IF(AND(J53&lt;=I53,VALUE(H53)&gt;=$N$1),"是","")</f>
        <v/>
      </c>
    </row>
    <row r="54" ht="25" customHeight="1" spans="1:11">
      <c r="A54" s="12">
        <v>51</v>
      </c>
      <c r="B54" s="19" t="s">
        <v>119</v>
      </c>
      <c r="C54" s="14" t="s">
        <v>12</v>
      </c>
      <c r="D54" s="15" t="s">
        <v>103</v>
      </c>
      <c r="E54" s="15" t="s">
        <v>14</v>
      </c>
      <c r="F54" s="16" t="s">
        <v>118</v>
      </c>
      <c r="G54" s="17" t="str">
        <f t="array" ref="G54">IFERROR(VLOOKUP(F54,IF({1,0},[1]汇总表!$B$4:$B$1001,[1]汇总表!$C$4:$C$1001),2,0),"0")</f>
        <v>0</v>
      </c>
      <c r="H54" s="18" t="str">
        <f t="array" ref="H54">IFERROR(VLOOKUP(F54,IF({1,0},[1]汇总表!$B$4:$B$1001,[1]汇总表!$L$4:$L$1001),2,0),"0")</f>
        <v>0</v>
      </c>
      <c r="I54" s="18">
        <f t="array" ref="I54">IFERROR(VLOOKUP(D54,IF({1,0},[1]岗位表!$C$2:$C$1001,[1]岗位表!$E$2:$E$1001),2,0),"")</f>
        <v>1</v>
      </c>
      <c r="J54" s="18" t="str">
        <f>IF(OR(F54="缺考",F54="放弃",F54="",H54="0"),"",SUMPRODUCT(($D$4:$D$1003=D54)*($H$4:$H$1003&gt;H54))+1)</f>
        <v/>
      </c>
      <c r="K54" s="18" t="str">
        <f>IF(AND(J54&lt;=I54,VALUE(H54)&gt;=$N$1),"是","")</f>
        <v/>
      </c>
    </row>
    <row r="55" ht="25" customHeight="1" spans="1:11">
      <c r="A55" s="12">
        <v>52</v>
      </c>
      <c r="B55" s="19" t="s">
        <v>120</v>
      </c>
      <c r="C55" s="14" t="s">
        <v>12</v>
      </c>
      <c r="D55" s="15" t="s">
        <v>103</v>
      </c>
      <c r="E55" s="15" t="s">
        <v>14</v>
      </c>
      <c r="F55" s="16" t="s">
        <v>118</v>
      </c>
      <c r="G55" s="17" t="str">
        <f t="array" ref="G55">IFERROR(VLOOKUP(F55,IF({1,0},[1]汇总表!$B$4:$B$1001,[1]汇总表!$C$4:$C$1001),2,0),"0")</f>
        <v>0</v>
      </c>
      <c r="H55" s="18" t="str">
        <f t="array" ref="H55">IFERROR(VLOOKUP(F55,IF({1,0},[1]汇总表!$B$4:$B$1001,[1]汇总表!$L$4:$L$1001),2,0),"0")</f>
        <v>0</v>
      </c>
      <c r="I55" s="18">
        <f t="array" ref="I55">IFERROR(VLOOKUP(D55,IF({1,0},[1]岗位表!$C$2:$C$1001,[1]岗位表!$E$2:$E$1001),2,0),"")</f>
        <v>1</v>
      </c>
      <c r="J55" s="18" t="str">
        <f>IF(OR(F55="缺考",F55="放弃",F55="",H55="0"),"",SUMPRODUCT(($D$4:$D$1003=D55)*($H$4:$H$1003&gt;H55))+1)</f>
        <v/>
      </c>
      <c r="K55" s="18" t="str">
        <f>IF(AND(J55&lt;=I55,VALUE(H55)&gt;=$N$1),"是","")</f>
        <v/>
      </c>
    </row>
    <row r="56" ht="25" customHeight="1" spans="1:11">
      <c r="A56" s="12">
        <v>53</v>
      </c>
      <c r="B56" s="19" t="s">
        <v>121</v>
      </c>
      <c r="C56" s="14" t="s">
        <v>12</v>
      </c>
      <c r="D56" s="15" t="s">
        <v>103</v>
      </c>
      <c r="E56" s="15" t="s">
        <v>14</v>
      </c>
      <c r="F56" s="16" t="s">
        <v>118</v>
      </c>
      <c r="G56" s="17" t="str">
        <f t="array" ref="G56">IFERROR(VLOOKUP(F56,IF({1,0},[1]汇总表!$B$4:$B$1001,[1]汇总表!$C$4:$C$1001),2,0),"0")</f>
        <v>0</v>
      </c>
      <c r="H56" s="18" t="str">
        <f t="array" ref="H56">IFERROR(VLOOKUP(F56,IF({1,0},[1]汇总表!$B$4:$B$1001,[1]汇总表!$L$4:$L$1001),2,0),"0")</f>
        <v>0</v>
      </c>
      <c r="I56" s="18">
        <f t="array" ref="I56">IFERROR(VLOOKUP(D56,IF({1,0},[1]岗位表!$C$2:$C$1001,[1]岗位表!$E$2:$E$1001),2,0),"")</f>
        <v>1</v>
      </c>
      <c r="J56" s="18" t="str">
        <f>IF(OR(F56="缺考",F56="放弃",F56="",H56="0"),"",SUMPRODUCT(($D$4:$D$1003=D56)*($H$4:$H$1003&gt;H56))+1)</f>
        <v/>
      </c>
      <c r="K56" s="18" t="str">
        <f>IF(AND(J56&lt;=I56,VALUE(H56)&gt;=$N$1),"是","")</f>
        <v/>
      </c>
    </row>
    <row r="57" ht="25" customHeight="1" spans="1:11">
      <c r="A57" s="12">
        <v>54</v>
      </c>
      <c r="B57" s="13" t="s">
        <v>48</v>
      </c>
      <c r="C57" s="14" t="s">
        <v>12</v>
      </c>
      <c r="D57" s="15" t="s">
        <v>103</v>
      </c>
      <c r="E57" s="15" t="s">
        <v>14</v>
      </c>
      <c r="F57" s="16" t="s">
        <v>118</v>
      </c>
      <c r="G57" s="17" t="str">
        <f t="array" ref="G57">IFERROR(VLOOKUP(F57,IF({1,0},[1]汇总表!$B$4:$B$1001,[1]汇总表!$C$4:$C$1001),2,0),"0")</f>
        <v>0</v>
      </c>
      <c r="H57" s="18" t="str">
        <f t="array" ref="H57">IFERROR(VLOOKUP(F57,IF({1,0},[1]汇总表!$B$4:$B$1001,[1]汇总表!$L$4:$L$1001),2,0),"0")</f>
        <v>0</v>
      </c>
      <c r="I57" s="18">
        <f t="array" ref="I57">IFERROR(VLOOKUP(D57,IF({1,0},[1]岗位表!$C$2:$C$1001,[1]岗位表!$E$2:$E$1001),2,0),"")</f>
        <v>1</v>
      </c>
      <c r="J57" s="18" t="str">
        <f>IF(OR(F57="缺考",F57="放弃",F57="",H57="0"),"",SUMPRODUCT(($D$4:$D$1003=D57)*($H$4:$H$1003&gt;H57))+1)</f>
        <v/>
      </c>
      <c r="K57" s="18" t="str">
        <f>IF(AND(J57&lt;=I57,VALUE(H57)&gt;=$N$1),"是","")</f>
        <v/>
      </c>
    </row>
    <row r="58" ht="25" customHeight="1" spans="1:11">
      <c r="A58" s="12">
        <v>55</v>
      </c>
      <c r="B58" s="13" t="s">
        <v>122</v>
      </c>
      <c r="C58" s="14" t="s">
        <v>12</v>
      </c>
      <c r="D58" s="15" t="s">
        <v>123</v>
      </c>
      <c r="E58" s="15" t="s">
        <v>14</v>
      </c>
      <c r="F58" s="16" t="s">
        <v>124</v>
      </c>
      <c r="G58" s="17" t="str">
        <f t="array" ref="G58">IFERROR(VLOOKUP(F58,IF({1,0},[1]汇总表!$B$4:$B$1001,[1]汇总表!$C$4:$C$1001),2,0),"0")</f>
        <v>1</v>
      </c>
      <c r="H58" s="18" t="str">
        <f t="array" ref="H58">IFERROR(VLOOKUP(F58,IF({1,0},[1]汇总表!$B$4:$B$1001,[1]汇总表!$L$4:$L$1001),2,0),"0")</f>
        <v>88.33</v>
      </c>
      <c r="I58" s="18">
        <f t="array" ref="I58">IFERROR(VLOOKUP(D58,IF({1,0},[1]岗位表!$C$2:$C$1001,[1]岗位表!$E$2:$E$1001),2,0),"")</f>
        <v>3</v>
      </c>
      <c r="J58" s="18">
        <f>IF(OR(F58="缺考",F58="放弃",F58="",H58="0"),"",SUMPRODUCT(($D$4:$D$1003=D58)*($H$4:$H$1003&gt;H58))+1)</f>
        <v>1</v>
      </c>
      <c r="K58" s="18" t="str">
        <f>IF(AND(J58&lt;=I58,VALUE(H58)&gt;=$N$1),"是","")</f>
        <v>是</v>
      </c>
    </row>
    <row r="59" ht="25" customHeight="1" spans="1:11">
      <c r="A59" s="12">
        <v>56</v>
      </c>
      <c r="B59" s="13" t="s">
        <v>125</v>
      </c>
      <c r="C59" s="14" t="s">
        <v>12</v>
      </c>
      <c r="D59" s="15" t="s">
        <v>123</v>
      </c>
      <c r="E59" s="15" t="s">
        <v>14</v>
      </c>
      <c r="F59" s="16" t="s">
        <v>126</v>
      </c>
      <c r="G59" s="17" t="str">
        <f t="array" ref="G59">IFERROR(VLOOKUP(F59,IF({1,0},[1]汇总表!$B$4:$B$1001,[1]汇总表!$C$4:$C$1001),2,0),"0")</f>
        <v>1</v>
      </c>
      <c r="H59" s="18" t="str">
        <f t="array" ref="H59">IFERROR(VLOOKUP(F59,IF({1,0},[1]汇总表!$B$4:$B$1001,[1]汇总表!$L$4:$L$1001),2,0),"0")</f>
        <v>85.00</v>
      </c>
      <c r="I59" s="18">
        <f t="array" ref="I59">IFERROR(VLOOKUP(D59,IF({1,0},[1]岗位表!$C$2:$C$1001,[1]岗位表!$E$2:$E$1001),2,0),"")</f>
        <v>3</v>
      </c>
      <c r="J59" s="18">
        <f>IF(OR(F59="缺考",F59="放弃",F59="",H59="0"),"",SUMPRODUCT(($D$4:$D$1003=D59)*($H$4:$H$1003&gt;H59))+1)</f>
        <v>2</v>
      </c>
      <c r="K59" s="18" t="str">
        <f>IF(AND(J59&lt;=I59,VALUE(H59)&gt;=$N$1),"是","")</f>
        <v>是</v>
      </c>
    </row>
    <row r="60" ht="25" customHeight="1" spans="1:11">
      <c r="A60" s="12">
        <v>57</v>
      </c>
      <c r="B60" s="19" t="s">
        <v>127</v>
      </c>
      <c r="C60" s="14" t="s">
        <v>12</v>
      </c>
      <c r="D60" s="15" t="s">
        <v>123</v>
      </c>
      <c r="E60" s="15" t="s">
        <v>14</v>
      </c>
      <c r="F60" s="16" t="s">
        <v>128</v>
      </c>
      <c r="G60" s="17" t="str">
        <f t="array" ref="G60">IFERROR(VLOOKUP(F60,IF({1,0},[1]汇总表!$B$4:$B$1001,[1]汇总表!$C$4:$C$1001),2,0),"0")</f>
        <v>1</v>
      </c>
      <c r="H60" s="18" t="str">
        <f t="array" ref="H60">IFERROR(VLOOKUP(F60,IF({1,0},[1]汇总表!$B$4:$B$1001,[1]汇总表!$L$4:$L$1001),2,0),"0")</f>
        <v>85.00</v>
      </c>
      <c r="I60" s="18">
        <f t="array" ref="I60">IFERROR(VLOOKUP(D60,IF({1,0},[1]岗位表!$C$2:$C$1001,[1]岗位表!$E$2:$E$1001),2,0),"")</f>
        <v>3</v>
      </c>
      <c r="J60" s="18">
        <f>IF(OR(F60="缺考",F60="放弃",F60="",H60="0"),"",SUMPRODUCT(($D$4:$D$1003=D60)*($H$4:$H$1003&gt;H60))+1)</f>
        <v>2</v>
      </c>
      <c r="K60" s="18" t="str">
        <f>IF(AND(J60&lt;=I60,VALUE(H60)&gt;=$N$1),"是","")</f>
        <v>是</v>
      </c>
    </row>
    <row r="61" ht="25" customHeight="1" spans="1:11">
      <c r="A61" s="12">
        <v>58</v>
      </c>
      <c r="B61" s="13" t="s">
        <v>129</v>
      </c>
      <c r="C61" s="14" t="s">
        <v>12</v>
      </c>
      <c r="D61" s="15" t="s">
        <v>123</v>
      </c>
      <c r="E61" s="15" t="s">
        <v>14</v>
      </c>
      <c r="F61" s="16" t="s">
        <v>130</v>
      </c>
      <c r="G61" s="17" t="str">
        <f t="array" ref="G61">IFERROR(VLOOKUP(F61,IF({1,0},[1]汇总表!$B$4:$B$1001,[1]汇总表!$C$4:$C$1001),2,0),"0")</f>
        <v>1</v>
      </c>
      <c r="H61" s="18" t="str">
        <f t="array" ref="H61">IFERROR(VLOOKUP(F61,IF({1,0},[1]汇总表!$B$4:$B$1001,[1]汇总表!$L$4:$L$1001),2,0),"0")</f>
        <v>65.00</v>
      </c>
      <c r="I61" s="18">
        <f t="array" ref="I61">IFERROR(VLOOKUP(D61,IF({1,0},[1]岗位表!$C$2:$C$1001,[1]岗位表!$E$2:$E$1001),2,0),"")</f>
        <v>3</v>
      </c>
      <c r="J61" s="18">
        <f>IF(OR(F61="缺考",F61="放弃",F61="",H61="0"),"",SUMPRODUCT(($D$4:$D$1003=D61)*($H$4:$H$1003&gt;H61))+1)</f>
        <v>4</v>
      </c>
      <c r="K61" s="18" t="str">
        <f>IF(AND(J61&lt;=I61,VALUE(H61)&gt;=$N$1),"是","")</f>
        <v/>
      </c>
    </row>
    <row r="62" ht="25" customHeight="1" spans="1:11">
      <c r="A62" s="12">
        <v>59</v>
      </c>
      <c r="B62" s="13" t="s">
        <v>131</v>
      </c>
      <c r="C62" s="14" t="s">
        <v>12</v>
      </c>
      <c r="D62" s="15" t="s">
        <v>123</v>
      </c>
      <c r="E62" s="15" t="s">
        <v>14</v>
      </c>
      <c r="F62" s="16" t="s">
        <v>132</v>
      </c>
      <c r="G62" s="17" t="str">
        <f t="array" ref="G62">IFERROR(VLOOKUP(F62,IF({1,0},[1]汇总表!$B$4:$B$1001,[1]汇总表!$C$4:$C$1001),2,0),"0")</f>
        <v>1</v>
      </c>
      <c r="H62" s="18" t="str">
        <f t="array" ref="H62">IFERROR(VLOOKUP(F62,IF({1,0},[1]汇总表!$B$4:$B$1001,[1]汇总表!$L$4:$L$1001),2,0),"0")</f>
        <v>60.00</v>
      </c>
      <c r="I62" s="18">
        <f t="array" ref="I62">IFERROR(VLOOKUP(D62,IF({1,0},[1]岗位表!$C$2:$C$1001,[1]岗位表!$E$2:$E$1001),2,0),"")</f>
        <v>3</v>
      </c>
      <c r="J62" s="18">
        <f>IF(OR(F62="缺考",F62="放弃",F62="",H62="0"),"",SUMPRODUCT(($D$4:$D$1003=D62)*($H$4:$H$1003&gt;H62))+1)</f>
        <v>5</v>
      </c>
      <c r="K62" s="18" t="str">
        <f>IF(AND(J62&lt;=I62,VALUE(H62)&gt;=$N$1),"是","")</f>
        <v/>
      </c>
    </row>
    <row r="63" ht="25" customHeight="1" spans="1:11">
      <c r="A63" s="12">
        <v>60</v>
      </c>
      <c r="B63" s="19" t="s">
        <v>133</v>
      </c>
      <c r="C63" s="14" t="s">
        <v>12</v>
      </c>
      <c r="D63" s="15" t="s">
        <v>123</v>
      </c>
      <c r="E63" s="15" t="s">
        <v>14</v>
      </c>
      <c r="F63" s="16" t="s">
        <v>134</v>
      </c>
      <c r="G63" s="17" t="str">
        <f t="array" ref="G63">IFERROR(VLOOKUP(F63,IF({1,0},[1]汇总表!$B$4:$B$1001,[1]汇总表!$C$4:$C$1001),2,0),"0")</f>
        <v>1</v>
      </c>
      <c r="H63" s="18" t="str">
        <f t="array" ref="H63">IFERROR(VLOOKUP(F63,IF({1,0},[1]汇总表!$B$4:$B$1001,[1]汇总表!$L$4:$L$1001),2,0),"0")</f>
        <v>58.33</v>
      </c>
      <c r="I63" s="18">
        <f t="array" ref="I63">IFERROR(VLOOKUP(D63,IF({1,0},[1]岗位表!$C$2:$C$1001,[1]岗位表!$E$2:$E$1001),2,0),"")</f>
        <v>3</v>
      </c>
      <c r="J63" s="18">
        <f>IF(OR(F63="缺考",F63="放弃",F63="",H63="0"),"",SUMPRODUCT(($D$4:$D$1003=D63)*($H$4:$H$1003&gt;H63))+1)</f>
        <v>6</v>
      </c>
      <c r="K63" s="18" t="str">
        <f>IF(AND(J63&lt;=I63,VALUE(H63)&gt;=$N$1),"是","")</f>
        <v/>
      </c>
    </row>
    <row r="64" ht="25" customHeight="1" spans="1:11">
      <c r="A64" s="12">
        <v>61</v>
      </c>
      <c r="B64" s="13" t="s">
        <v>135</v>
      </c>
      <c r="C64" s="14" t="s">
        <v>12</v>
      </c>
      <c r="D64" s="15" t="s">
        <v>123</v>
      </c>
      <c r="E64" s="15" t="s">
        <v>14</v>
      </c>
      <c r="F64" s="16" t="s">
        <v>136</v>
      </c>
      <c r="G64" s="17" t="str">
        <f t="array" ref="G64">IFERROR(VLOOKUP(F64,IF({1,0},[1]汇总表!$B$4:$B$1001,[1]汇总表!$C$4:$C$1001),2,0),"0")</f>
        <v>1</v>
      </c>
      <c r="H64" s="18" t="str">
        <f t="array" ref="H64">IFERROR(VLOOKUP(F64,IF({1,0},[1]汇总表!$B$4:$B$1001,[1]汇总表!$L$4:$L$1001),2,0),"0")</f>
        <v>56.67</v>
      </c>
      <c r="I64" s="18">
        <f t="array" ref="I64">IFERROR(VLOOKUP(D64,IF({1,0},[1]岗位表!$C$2:$C$1001,[1]岗位表!$E$2:$E$1001),2,0),"")</f>
        <v>3</v>
      </c>
      <c r="J64" s="18">
        <f>IF(OR(F64="缺考",F64="放弃",F64="",H64="0"),"",SUMPRODUCT(($D$4:$D$1003=D64)*($H$4:$H$1003&gt;H64))+1)</f>
        <v>7</v>
      </c>
      <c r="K64" s="18" t="str">
        <f>IF(AND(J64&lt;=I64,VALUE(H64)&gt;=$N$1),"是","")</f>
        <v/>
      </c>
    </row>
    <row r="65" ht="25" customHeight="1" spans="1:11">
      <c r="A65" s="12">
        <v>62</v>
      </c>
      <c r="B65" s="19" t="s">
        <v>137</v>
      </c>
      <c r="C65" s="14" t="s">
        <v>12</v>
      </c>
      <c r="D65" s="15" t="s">
        <v>123</v>
      </c>
      <c r="E65" s="15" t="s">
        <v>14</v>
      </c>
      <c r="F65" s="16" t="s">
        <v>138</v>
      </c>
      <c r="G65" s="17" t="str">
        <f t="array" ref="G65">IFERROR(VLOOKUP(F65,IF({1,0},[1]汇总表!$B$4:$B$1001,[1]汇总表!$C$4:$C$1001),2,0),"0")</f>
        <v>1</v>
      </c>
      <c r="H65" s="18" t="str">
        <f t="array" ref="H65">IFERROR(VLOOKUP(F65,IF({1,0},[1]汇总表!$B$4:$B$1001,[1]汇总表!$L$4:$L$1001),2,0),"0")</f>
        <v>53.33</v>
      </c>
      <c r="I65" s="18">
        <f t="array" ref="I65">IFERROR(VLOOKUP(D65,IF({1,0},[1]岗位表!$C$2:$C$1001,[1]岗位表!$E$2:$E$1001),2,0),"")</f>
        <v>3</v>
      </c>
      <c r="J65" s="18">
        <f>IF(OR(F65="缺考",F65="放弃",F65="",H65="0"),"",SUMPRODUCT(($D$4:$D$1003=D65)*($H$4:$H$1003&gt;H65))+1)</f>
        <v>8</v>
      </c>
      <c r="K65" s="18" t="str">
        <f>IF(AND(J65&lt;=I65,VALUE(H65)&gt;=$N$1),"是","")</f>
        <v/>
      </c>
    </row>
    <row r="66" ht="25" customHeight="1" spans="1:11">
      <c r="A66" s="12">
        <v>63</v>
      </c>
      <c r="B66" s="13" t="s">
        <v>139</v>
      </c>
      <c r="C66" s="14" t="s">
        <v>12</v>
      </c>
      <c r="D66" s="15" t="s">
        <v>123</v>
      </c>
      <c r="E66" s="15" t="s">
        <v>14</v>
      </c>
      <c r="F66" s="16" t="s">
        <v>140</v>
      </c>
      <c r="G66" s="17" t="str">
        <f t="array" ref="G66">IFERROR(VLOOKUP(F66,IF({1,0},[1]汇总表!$B$4:$B$1001,[1]汇总表!$C$4:$C$1001),2,0),"0")</f>
        <v>1</v>
      </c>
      <c r="H66" s="18" t="str">
        <f t="array" ref="H66">IFERROR(VLOOKUP(F66,IF({1,0},[1]汇总表!$B$4:$B$1001,[1]汇总表!$L$4:$L$1001),2,0),"0")</f>
        <v>51.67</v>
      </c>
      <c r="I66" s="18">
        <f t="array" ref="I66">IFERROR(VLOOKUP(D66,IF({1,0},[1]岗位表!$C$2:$C$1001,[1]岗位表!$E$2:$E$1001),2,0),"")</f>
        <v>3</v>
      </c>
      <c r="J66" s="18">
        <f>IF(OR(F66="缺考",F66="放弃",F66="",H66="0"),"",SUMPRODUCT(($D$4:$D$1003=D66)*($H$4:$H$1003&gt;H66))+1)</f>
        <v>9</v>
      </c>
      <c r="K66" s="18" t="str">
        <f>IF(AND(J66&lt;=I66,VALUE(H66)&gt;=$N$1),"是","")</f>
        <v/>
      </c>
    </row>
    <row r="67" ht="25" customHeight="1" spans="1:11">
      <c r="A67" s="12">
        <v>64</v>
      </c>
      <c r="B67" s="19" t="s">
        <v>141</v>
      </c>
      <c r="C67" s="14" t="s">
        <v>12</v>
      </c>
      <c r="D67" s="15" t="s">
        <v>123</v>
      </c>
      <c r="E67" s="15" t="s">
        <v>14</v>
      </c>
      <c r="F67" s="16" t="s">
        <v>142</v>
      </c>
      <c r="G67" s="17" t="str">
        <f t="array" ref="G67">IFERROR(VLOOKUP(F67,IF({1,0},[1]汇总表!$B$4:$B$1001,[1]汇总表!$C$4:$C$1001),2,0),"0")</f>
        <v>1</v>
      </c>
      <c r="H67" s="22" t="str">
        <f t="array" ref="H67">IFERROR(VLOOKUP(F67,IF({1,0},[1]汇总表!$B$4:$B$1001,[1]汇总表!$L$4:$L$1001),2,0),"0")</f>
        <v>50.00</v>
      </c>
      <c r="I67" s="18">
        <f t="array" ref="I67">IFERROR(VLOOKUP(D67,IF({1,0},[1]岗位表!$C$2:$C$1001,[1]岗位表!$E$2:$E$1001),2,0),"")</f>
        <v>3</v>
      </c>
      <c r="J67" s="18">
        <f>IF(OR(F67="缺考",F67="放弃",F67="",H67="0"),"",SUMPRODUCT(($D$4:$D$1003=D67)*($H$4:$H$1003&gt;H67))+1)</f>
        <v>10</v>
      </c>
      <c r="K67" s="18" t="str">
        <f>IF(AND(J67&lt;=I67,VALUE(H67)&gt;=$N$1),"是","")</f>
        <v/>
      </c>
    </row>
    <row r="68" ht="27" spans="1:11">
      <c r="A68" s="12">
        <v>65</v>
      </c>
      <c r="B68" s="23" t="s">
        <v>143</v>
      </c>
      <c r="C68" s="22" t="s">
        <v>144</v>
      </c>
      <c r="D68" s="22" t="s">
        <v>145</v>
      </c>
      <c r="E68" s="22" t="s">
        <v>146</v>
      </c>
      <c r="F68" s="22">
        <v>2</v>
      </c>
      <c r="G68" s="22">
        <v>2</v>
      </c>
      <c r="H68" s="24">
        <v>90</v>
      </c>
      <c r="I68" s="22">
        <v>1</v>
      </c>
      <c r="J68" s="22">
        <v>1</v>
      </c>
      <c r="K68" s="22" t="s">
        <v>146</v>
      </c>
    </row>
    <row r="69" ht="27" spans="1:11">
      <c r="A69" s="12">
        <v>66</v>
      </c>
      <c r="B69" s="23" t="s">
        <v>147</v>
      </c>
      <c r="C69" s="22" t="s">
        <v>144</v>
      </c>
      <c r="D69" s="22" t="s">
        <v>145</v>
      </c>
      <c r="E69" s="22" t="s">
        <v>146</v>
      </c>
      <c r="F69" s="22">
        <v>5</v>
      </c>
      <c r="G69" s="22">
        <v>2</v>
      </c>
      <c r="H69" s="24">
        <v>78.33</v>
      </c>
      <c r="I69" s="22">
        <v>1</v>
      </c>
      <c r="J69" s="22">
        <v>2</v>
      </c>
      <c r="K69" s="22"/>
    </row>
    <row r="70" ht="27" spans="1:11">
      <c r="A70" s="12">
        <v>67</v>
      </c>
      <c r="B70" s="23" t="s">
        <v>148</v>
      </c>
      <c r="C70" s="22" t="s">
        <v>144</v>
      </c>
      <c r="D70" s="22" t="s">
        <v>145</v>
      </c>
      <c r="E70" s="22" t="s">
        <v>146</v>
      </c>
      <c r="F70" s="22">
        <v>10</v>
      </c>
      <c r="G70" s="22">
        <v>2</v>
      </c>
      <c r="H70" s="24">
        <v>75</v>
      </c>
      <c r="I70" s="22">
        <v>1</v>
      </c>
      <c r="J70" s="22">
        <v>3</v>
      </c>
      <c r="K70" s="22"/>
    </row>
    <row r="71" ht="27" spans="1:11">
      <c r="A71" s="12">
        <v>68</v>
      </c>
      <c r="B71" s="23" t="s">
        <v>149</v>
      </c>
      <c r="C71" s="22" t="s">
        <v>144</v>
      </c>
      <c r="D71" s="22" t="s">
        <v>145</v>
      </c>
      <c r="E71" s="22" t="s">
        <v>146</v>
      </c>
      <c r="F71" s="22">
        <v>12</v>
      </c>
      <c r="G71" s="22">
        <v>2</v>
      </c>
      <c r="H71" s="24">
        <v>75</v>
      </c>
      <c r="I71" s="22">
        <v>1</v>
      </c>
      <c r="J71" s="22">
        <v>3</v>
      </c>
      <c r="K71" s="22"/>
    </row>
    <row r="72" ht="27" spans="1:11">
      <c r="A72" s="12">
        <v>69</v>
      </c>
      <c r="B72" s="23" t="s">
        <v>150</v>
      </c>
      <c r="C72" s="22" t="s">
        <v>144</v>
      </c>
      <c r="D72" s="22" t="s">
        <v>145</v>
      </c>
      <c r="E72" s="22" t="s">
        <v>146</v>
      </c>
      <c r="F72" s="22">
        <v>11</v>
      </c>
      <c r="G72" s="22">
        <v>2</v>
      </c>
      <c r="H72" s="22">
        <v>68.33</v>
      </c>
      <c r="I72" s="22">
        <v>1</v>
      </c>
      <c r="J72" s="22">
        <v>4</v>
      </c>
      <c r="K72" s="22"/>
    </row>
    <row r="73" ht="27" spans="1:11">
      <c r="A73" s="12">
        <v>70</v>
      </c>
      <c r="B73" s="23" t="s">
        <v>151</v>
      </c>
      <c r="C73" s="22" t="s">
        <v>144</v>
      </c>
      <c r="D73" s="22" t="s">
        <v>145</v>
      </c>
      <c r="E73" s="22" t="s">
        <v>146</v>
      </c>
      <c r="F73" s="22">
        <v>3</v>
      </c>
      <c r="G73" s="22">
        <v>2</v>
      </c>
      <c r="H73" s="22">
        <v>66.67</v>
      </c>
      <c r="I73" s="22">
        <v>1</v>
      </c>
      <c r="J73" s="22">
        <v>5</v>
      </c>
      <c r="K73" s="22"/>
    </row>
    <row r="74" ht="27" spans="1:11">
      <c r="A74" s="12">
        <v>71</v>
      </c>
      <c r="B74" s="25" t="s">
        <v>152</v>
      </c>
      <c r="C74" s="22" t="s">
        <v>144</v>
      </c>
      <c r="D74" s="22" t="s">
        <v>145</v>
      </c>
      <c r="E74" s="22" t="s">
        <v>146</v>
      </c>
      <c r="F74" s="22">
        <v>4</v>
      </c>
      <c r="G74" s="22">
        <v>2</v>
      </c>
      <c r="H74" s="22">
        <v>61.67</v>
      </c>
      <c r="I74" s="22">
        <v>1</v>
      </c>
      <c r="J74" s="22">
        <v>6</v>
      </c>
      <c r="K74" s="22"/>
    </row>
    <row r="75" ht="27" spans="1:11">
      <c r="A75" s="12">
        <v>72</v>
      </c>
      <c r="B75" s="23" t="s">
        <v>153</v>
      </c>
      <c r="C75" s="22" t="s">
        <v>144</v>
      </c>
      <c r="D75" s="22" t="s">
        <v>145</v>
      </c>
      <c r="E75" s="22" t="s">
        <v>146</v>
      </c>
      <c r="F75" s="22">
        <v>9</v>
      </c>
      <c r="G75" s="22">
        <v>2</v>
      </c>
      <c r="H75" s="22">
        <v>56.67</v>
      </c>
      <c r="I75" s="22">
        <v>1</v>
      </c>
      <c r="J75" s="22">
        <v>7</v>
      </c>
      <c r="K75" s="22"/>
    </row>
    <row r="76" ht="27" spans="1:11">
      <c r="A76" s="12">
        <v>73</v>
      </c>
      <c r="B76" s="25" t="s">
        <v>154</v>
      </c>
      <c r="C76" s="22" t="s">
        <v>144</v>
      </c>
      <c r="D76" s="22" t="s">
        <v>145</v>
      </c>
      <c r="E76" s="22" t="s">
        <v>146</v>
      </c>
      <c r="F76" s="22">
        <v>6</v>
      </c>
      <c r="G76" s="22">
        <v>2</v>
      </c>
      <c r="H76" s="22">
        <v>53.33</v>
      </c>
      <c r="I76" s="22">
        <v>1</v>
      </c>
      <c r="J76" s="22">
        <v>8</v>
      </c>
      <c r="K76" s="22"/>
    </row>
    <row r="77" ht="27" spans="1:11">
      <c r="A77" s="12">
        <v>74</v>
      </c>
      <c r="B77" s="23" t="s">
        <v>155</v>
      </c>
      <c r="C77" s="22" t="s">
        <v>144</v>
      </c>
      <c r="D77" s="22" t="s">
        <v>145</v>
      </c>
      <c r="E77" s="22" t="s">
        <v>146</v>
      </c>
      <c r="F77" s="22">
        <v>8</v>
      </c>
      <c r="G77" s="22">
        <v>2</v>
      </c>
      <c r="H77" s="22">
        <v>48.33</v>
      </c>
      <c r="I77" s="22">
        <v>1</v>
      </c>
      <c r="J77" s="22">
        <v>9</v>
      </c>
      <c r="K77" s="22"/>
    </row>
    <row r="78" ht="27" spans="1:11">
      <c r="A78" s="12">
        <v>75</v>
      </c>
      <c r="B78" s="23" t="s">
        <v>156</v>
      </c>
      <c r="C78" s="22" t="s">
        <v>144</v>
      </c>
      <c r="D78" s="22" t="s">
        <v>145</v>
      </c>
      <c r="E78" s="22" t="s">
        <v>146</v>
      </c>
      <c r="F78" s="22">
        <v>1</v>
      </c>
      <c r="G78" s="22">
        <v>2</v>
      </c>
      <c r="H78" s="22">
        <v>48.33</v>
      </c>
      <c r="I78" s="22">
        <v>1</v>
      </c>
      <c r="J78" s="22">
        <v>9</v>
      </c>
      <c r="K78" s="22"/>
    </row>
    <row r="79" ht="27" spans="1:11">
      <c r="A79" s="12">
        <v>76</v>
      </c>
      <c r="B79" s="23" t="s">
        <v>157</v>
      </c>
      <c r="C79" s="22" t="s">
        <v>144</v>
      </c>
      <c r="D79" s="22" t="s">
        <v>145</v>
      </c>
      <c r="E79" s="22" t="s">
        <v>146</v>
      </c>
      <c r="F79" s="22">
        <v>7</v>
      </c>
      <c r="G79" s="22">
        <v>2</v>
      </c>
      <c r="H79" s="22">
        <v>48.33</v>
      </c>
      <c r="I79" s="22">
        <v>1</v>
      </c>
      <c r="J79" s="22">
        <v>9</v>
      </c>
      <c r="K79" s="22"/>
    </row>
  </sheetData>
  <mergeCells count="1">
    <mergeCell ref="A1:K1"/>
  </mergeCells>
  <conditionalFormatting sqref="B2">
    <cfRule type="duplicateValues" dxfId="0" priority="2"/>
  </conditionalFormatting>
  <dataValidations count="2">
    <dataValidation allowBlank="1" showInputMessage="1" sqref="C4:C67 G4:G67"/>
    <dataValidation type="list" allowBlank="1" showInputMessage="1" sqref="F4:F67">
      <formula1>"缺考,放弃"</formula1>
    </dataValidation>
  </dataValidations>
  <pageMargins left="0.554861111111111" right="0.554861111111111"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*雨路*</cp:lastModifiedBy>
  <dcterms:created xsi:type="dcterms:W3CDTF">2024-11-11T02:14:00Z</dcterms:created>
  <dcterms:modified xsi:type="dcterms:W3CDTF">2024-11-11T11:43:18Z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A5A5A3926115492DB444E7A61825F7E7_13</vt:lpwstr>
  </property>
  <property fmtid="{D5CDD505-2E9C-101B-9397-08002B2CF9AE}" pid="3" name="KSOProductBuildVer">
    <vt:lpwstr>2052-12.1.0.18608</vt:lpwstr>
  </property>
</Properties>
</file>